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" yWindow="105" windowWidth="20730" windowHeight="4920"/>
  </bookViews>
  <sheets>
    <sheet name="Muži_celkově" sheetId="1" r:id="rId1"/>
    <sheet name="Ženy_celkově" sheetId="5" r:id="rId2"/>
    <sheet name="Týmy" sheetId="10" r:id="rId3"/>
    <sheet name="koefM" sheetId="11" r:id="rId4"/>
    <sheet name="koefZ" sheetId="12" r:id="rId5"/>
  </sheets>
  <definedNames>
    <definedName name="_xlnm._FilterDatabase" localSheetId="0" hidden="1">Muži_celkově!$A$3:$O$3</definedName>
    <definedName name="_xlnm._FilterDatabase" localSheetId="2" hidden="1">Týmy!$A$3:$K$3</definedName>
    <definedName name="_xlnm._FilterDatabase" localSheetId="1" hidden="1">Ženy_celkově!$A$3:$L$3</definedName>
    <definedName name="_xlnm.Print_Area" localSheetId="0">Muži_celkově!$A$1:$L$62</definedName>
    <definedName name="_xlnm.Print_Area" localSheetId="2">Týmy!$A$1:$I$70</definedName>
  </definedNames>
  <calcPr calcId="145621"/>
</workbook>
</file>

<file path=xl/calcChain.xml><?xml version="1.0" encoding="utf-8"?>
<calcChain xmlns="http://schemas.openxmlformats.org/spreadsheetml/2006/main">
  <c r="M8" i="5" l="1"/>
  <c r="M9" i="5"/>
  <c r="M7" i="5"/>
  <c r="M6" i="5"/>
  <c r="M5" i="5"/>
  <c r="M4" i="5"/>
  <c r="M36" i="1"/>
  <c r="M27" i="1"/>
  <c r="M31" i="1"/>
  <c r="M24" i="1"/>
  <c r="M28" i="1"/>
  <c r="M23" i="1"/>
  <c r="M22" i="1"/>
  <c r="M35" i="1"/>
  <c r="M34" i="1"/>
  <c r="M33" i="1"/>
  <c r="M26" i="1"/>
  <c r="M32" i="1"/>
  <c r="M30" i="1"/>
  <c r="M29" i="1"/>
  <c r="M21" i="1"/>
  <c r="M20" i="1"/>
  <c r="M19" i="1"/>
  <c r="M25" i="1"/>
  <c r="M18" i="1"/>
  <c r="M17" i="1"/>
  <c r="M14" i="1"/>
  <c r="M16" i="1"/>
  <c r="M12" i="1"/>
  <c r="M13" i="1"/>
  <c r="M15" i="1"/>
  <c r="M9" i="1"/>
  <c r="M11" i="1"/>
  <c r="M10" i="1"/>
  <c r="M6" i="1"/>
  <c r="M5" i="1"/>
  <c r="M8" i="1"/>
  <c r="M7" i="1"/>
  <c r="M4" i="1"/>
  <c r="I22" i="10" l="1"/>
  <c r="E8" i="5" l="1"/>
  <c r="L8" i="5" s="1"/>
  <c r="E9" i="5"/>
  <c r="L9" i="5" s="1"/>
  <c r="E7" i="5"/>
  <c r="L7" i="5" s="1"/>
  <c r="E35" i="1"/>
  <c r="L35" i="1" s="1"/>
  <c r="E31" i="1"/>
  <c r="L31" i="1" s="1"/>
  <c r="E33" i="1"/>
  <c r="L33" i="1" s="1"/>
  <c r="E26" i="1"/>
  <c r="L26" i="1" s="1"/>
  <c r="E15" i="1"/>
  <c r="L15" i="1" s="1"/>
  <c r="E32" i="1"/>
  <c r="L32" i="1" s="1"/>
  <c r="E16" i="1"/>
  <c r="L16" i="1" s="1"/>
  <c r="E13" i="1"/>
  <c r="L13" i="1" s="1"/>
  <c r="E10" i="1"/>
  <c r="L10" i="1" s="1"/>
  <c r="E8" i="1"/>
  <c r="L8" i="1" s="1"/>
  <c r="E14" i="1"/>
  <c r="L14" i="1" s="1"/>
  <c r="E4" i="1"/>
  <c r="L4" i="1" s="1"/>
  <c r="I9" i="10"/>
  <c r="I12" i="10"/>
  <c r="I14" i="10"/>
  <c r="I13" i="10"/>
  <c r="I11" i="10"/>
  <c r="I19" i="10"/>
  <c r="I7" i="10"/>
  <c r="I6" i="10"/>
  <c r="I5" i="10"/>
  <c r="I10" i="10"/>
  <c r="I4" i="10"/>
  <c r="I21" i="10"/>
  <c r="I18" i="10"/>
  <c r="I8" i="10"/>
  <c r="H69" i="12" l="1"/>
  <c r="D69" i="12"/>
  <c r="H68" i="12"/>
  <c r="D68" i="12"/>
  <c r="H67" i="12"/>
  <c r="D67" i="12"/>
  <c r="H66" i="12"/>
  <c r="N66" i="12" s="1"/>
  <c r="D66" i="12"/>
  <c r="H65" i="12"/>
  <c r="D65" i="12"/>
  <c r="H64" i="12"/>
  <c r="D64" i="12"/>
  <c r="H63" i="12"/>
  <c r="D63" i="12"/>
  <c r="H62" i="12"/>
  <c r="D62" i="12"/>
  <c r="H61" i="12"/>
  <c r="D61" i="12"/>
  <c r="H60" i="12"/>
  <c r="D60" i="12"/>
  <c r="H59" i="12"/>
  <c r="D59" i="12"/>
  <c r="H58" i="12"/>
  <c r="D58" i="12"/>
  <c r="H57" i="12"/>
  <c r="D57" i="12"/>
  <c r="H56" i="12"/>
  <c r="D56" i="12"/>
  <c r="H55" i="12"/>
  <c r="D55" i="12"/>
  <c r="N55" i="12" s="1"/>
  <c r="H54" i="12"/>
  <c r="D54" i="12"/>
  <c r="H53" i="12"/>
  <c r="D53" i="12"/>
  <c r="H52" i="12"/>
  <c r="D52" i="12"/>
  <c r="H51" i="12"/>
  <c r="D51" i="12"/>
  <c r="H50" i="12"/>
  <c r="D50" i="12"/>
  <c r="H49" i="12"/>
  <c r="D49" i="12"/>
  <c r="H48" i="12"/>
  <c r="D48" i="12"/>
  <c r="N48" i="12" s="1"/>
  <c r="H47" i="12"/>
  <c r="D47" i="12"/>
  <c r="N47" i="12" s="1"/>
  <c r="H46" i="12"/>
  <c r="D46" i="12"/>
  <c r="H45" i="12"/>
  <c r="D45" i="12"/>
  <c r="N45" i="12" s="1"/>
  <c r="H44" i="12"/>
  <c r="D44" i="12"/>
  <c r="H43" i="12"/>
  <c r="D43" i="12"/>
  <c r="N43" i="12" s="1"/>
  <c r="H42" i="12"/>
  <c r="D42" i="12"/>
  <c r="H41" i="12"/>
  <c r="D41" i="12"/>
  <c r="H40" i="12"/>
  <c r="D40" i="12"/>
  <c r="H39" i="12"/>
  <c r="D39" i="12"/>
  <c r="H38" i="12"/>
  <c r="D38" i="12"/>
  <c r="H37" i="12"/>
  <c r="D37" i="12"/>
  <c r="H36" i="12"/>
  <c r="D36" i="12"/>
  <c r="H35" i="12"/>
  <c r="D35" i="12"/>
  <c r="H34" i="12"/>
  <c r="D34" i="12"/>
  <c r="H33" i="12"/>
  <c r="D33" i="12"/>
  <c r="H32" i="12"/>
  <c r="D32" i="12"/>
  <c r="H31" i="12"/>
  <c r="D31" i="12"/>
  <c r="H30" i="12"/>
  <c r="D30" i="12"/>
  <c r="H29" i="12"/>
  <c r="D29" i="12"/>
  <c r="H28" i="12"/>
  <c r="D28" i="12"/>
  <c r="H27" i="12"/>
  <c r="D27" i="12"/>
  <c r="H26" i="12"/>
  <c r="D26" i="12"/>
  <c r="H25" i="12"/>
  <c r="D25" i="12"/>
  <c r="H24" i="12"/>
  <c r="D24" i="12"/>
  <c r="H23" i="12"/>
  <c r="D23" i="12"/>
  <c r="H22" i="12"/>
  <c r="N22" i="12" s="1"/>
  <c r="E5" i="5" s="1"/>
  <c r="L5" i="5" s="1"/>
  <c r="D22" i="12"/>
  <c r="H21" i="12"/>
  <c r="D21" i="12"/>
  <c r="H20" i="12"/>
  <c r="D20" i="12"/>
  <c r="H19" i="12"/>
  <c r="D19" i="12"/>
  <c r="N19" i="12" s="1"/>
  <c r="H18" i="12"/>
  <c r="D18" i="12"/>
  <c r="H17" i="12"/>
  <c r="D17" i="12"/>
  <c r="H16" i="12"/>
  <c r="D16" i="12"/>
  <c r="H15" i="12"/>
  <c r="D15" i="12"/>
  <c r="N15" i="12" s="1"/>
  <c r="H14" i="12"/>
  <c r="D14" i="12"/>
  <c r="H13" i="12"/>
  <c r="D13" i="12"/>
  <c r="N13" i="12" s="1"/>
  <c r="H12" i="12"/>
  <c r="D12" i="12"/>
  <c r="H11" i="12"/>
  <c r="D11" i="12"/>
  <c r="N11" i="12" s="1"/>
  <c r="E6" i="5" s="1"/>
  <c r="L6" i="5" s="1"/>
  <c r="H10" i="12"/>
  <c r="D10" i="12"/>
  <c r="H9" i="12"/>
  <c r="D9" i="12"/>
  <c r="H8" i="12"/>
  <c r="D8" i="12"/>
  <c r="H7" i="12"/>
  <c r="D7" i="12"/>
  <c r="H6" i="12"/>
  <c r="D6" i="12"/>
  <c r="H5" i="12"/>
  <c r="D5" i="12"/>
  <c r="H4" i="12"/>
  <c r="D4" i="12"/>
  <c r="H69" i="11"/>
  <c r="D69" i="11"/>
  <c r="H68" i="11"/>
  <c r="D68" i="11"/>
  <c r="H67" i="11"/>
  <c r="D67" i="11"/>
  <c r="H66" i="11"/>
  <c r="D66" i="11"/>
  <c r="H65" i="11"/>
  <c r="D65" i="11"/>
  <c r="N65" i="11" s="1"/>
  <c r="H64" i="11"/>
  <c r="D64" i="11"/>
  <c r="H63" i="11"/>
  <c r="D63" i="11"/>
  <c r="H62" i="11"/>
  <c r="D62" i="11"/>
  <c r="H61" i="11"/>
  <c r="D61" i="11"/>
  <c r="H60" i="11"/>
  <c r="D60" i="11"/>
  <c r="H59" i="11"/>
  <c r="D59" i="11"/>
  <c r="H58" i="11"/>
  <c r="D58" i="11"/>
  <c r="H57" i="11"/>
  <c r="D57" i="11"/>
  <c r="H56" i="11"/>
  <c r="D56" i="11"/>
  <c r="H55" i="11"/>
  <c r="D55" i="11"/>
  <c r="H54" i="11"/>
  <c r="D54" i="11"/>
  <c r="H53" i="11"/>
  <c r="D53" i="11"/>
  <c r="H52" i="11"/>
  <c r="D52" i="11"/>
  <c r="H51" i="11"/>
  <c r="D51" i="11"/>
  <c r="H50" i="11"/>
  <c r="D50" i="11"/>
  <c r="H49" i="11"/>
  <c r="D49" i="11"/>
  <c r="H48" i="11"/>
  <c r="D48" i="11"/>
  <c r="H47" i="11"/>
  <c r="D47" i="11"/>
  <c r="H46" i="11"/>
  <c r="D46" i="11"/>
  <c r="H45" i="11"/>
  <c r="D45" i="11"/>
  <c r="H44" i="11"/>
  <c r="D44" i="11"/>
  <c r="H43" i="11"/>
  <c r="D43" i="11"/>
  <c r="H42" i="11"/>
  <c r="D42" i="11"/>
  <c r="H41" i="11"/>
  <c r="D41" i="11"/>
  <c r="H40" i="11"/>
  <c r="D40" i="11"/>
  <c r="H39" i="11"/>
  <c r="D39" i="11"/>
  <c r="H38" i="11"/>
  <c r="D38" i="11"/>
  <c r="H37" i="11"/>
  <c r="D37" i="11"/>
  <c r="H36" i="11"/>
  <c r="D36" i="11"/>
  <c r="H35" i="11"/>
  <c r="D35" i="11"/>
  <c r="H34" i="11"/>
  <c r="D34" i="11"/>
  <c r="H33" i="11"/>
  <c r="D33" i="11"/>
  <c r="N33" i="11" s="1"/>
  <c r="E30" i="1" s="1"/>
  <c r="L30" i="1" s="1"/>
  <c r="H32" i="11"/>
  <c r="D32" i="11"/>
  <c r="N32" i="11" s="1"/>
  <c r="H31" i="11"/>
  <c r="D31" i="11"/>
  <c r="H30" i="11"/>
  <c r="D30" i="11"/>
  <c r="H29" i="11"/>
  <c r="D29" i="11"/>
  <c r="H28" i="11"/>
  <c r="D28" i="11"/>
  <c r="H27" i="11"/>
  <c r="D27" i="11"/>
  <c r="H26" i="11"/>
  <c r="D26" i="11"/>
  <c r="N26" i="11" s="1"/>
  <c r="H25" i="11"/>
  <c r="D25" i="11"/>
  <c r="H24" i="11"/>
  <c r="D24" i="11"/>
  <c r="H23" i="11"/>
  <c r="D23" i="11"/>
  <c r="H22" i="11"/>
  <c r="D22" i="11"/>
  <c r="H21" i="11"/>
  <c r="D21" i="11"/>
  <c r="H20" i="11"/>
  <c r="D20" i="11"/>
  <c r="H19" i="11"/>
  <c r="D19" i="11"/>
  <c r="H18" i="11"/>
  <c r="D18" i="11"/>
  <c r="H17" i="11"/>
  <c r="D17" i="11"/>
  <c r="H16" i="11"/>
  <c r="D16" i="11"/>
  <c r="N16" i="11" s="1"/>
  <c r="H15" i="11"/>
  <c r="D15" i="11"/>
  <c r="H14" i="11"/>
  <c r="D14" i="11"/>
  <c r="H13" i="11"/>
  <c r="D13" i="11"/>
  <c r="H12" i="11"/>
  <c r="D12" i="11"/>
  <c r="H11" i="11"/>
  <c r="D11" i="11"/>
  <c r="H10" i="11"/>
  <c r="D10" i="11"/>
  <c r="N10" i="11" s="1"/>
  <c r="H9" i="11"/>
  <c r="N9" i="11" s="1"/>
  <c r="D9" i="11"/>
  <c r="H8" i="11"/>
  <c r="D8" i="11"/>
  <c r="N8" i="11" s="1"/>
  <c r="H7" i="11"/>
  <c r="D7" i="11"/>
  <c r="H6" i="11"/>
  <c r="D6" i="11"/>
  <c r="H5" i="11"/>
  <c r="D5" i="11"/>
  <c r="H4" i="11"/>
  <c r="D4" i="11"/>
  <c r="N41" i="11" l="1"/>
  <c r="N31" i="12"/>
  <c r="N34" i="11"/>
  <c r="N40" i="11"/>
  <c r="N42" i="11"/>
  <c r="N48" i="11"/>
  <c r="N58" i="11"/>
  <c r="N64" i="11"/>
  <c r="N50" i="12"/>
  <c r="N54" i="12"/>
  <c r="N63" i="12"/>
  <c r="N67" i="12"/>
  <c r="N69" i="12"/>
  <c r="N38" i="12"/>
  <c r="N56" i="12"/>
  <c r="N58" i="12"/>
  <c r="N62" i="12"/>
  <c r="N22" i="11"/>
  <c r="E7" i="1" s="1"/>
  <c r="L7" i="1" s="1"/>
  <c r="N7" i="12"/>
  <c r="N51" i="12"/>
  <c r="N53" i="12"/>
  <c r="N11" i="11"/>
  <c r="N13" i="11"/>
  <c r="N17" i="11"/>
  <c r="E24" i="1" s="1"/>
  <c r="L24" i="1" s="1"/>
  <c r="N19" i="11"/>
  <c r="N21" i="11"/>
  <c r="N25" i="11"/>
  <c r="N27" i="11"/>
  <c r="N29" i="11"/>
  <c r="N54" i="11"/>
  <c r="N66" i="11"/>
  <c r="N8" i="12"/>
  <c r="N10" i="12"/>
  <c r="N24" i="12"/>
  <c r="N26" i="12"/>
  <c r="N30" i="12"/>
  <c r="N32" i="12"/>
  <c r="N34" i="12"/>
  <c r="N43" i="11"/>
  <c r="N45" i="11"/>
  <c r="N49" i="11"/>
  <c r="N51" i="11"/>
  <c r="N53" i="11"/>
  <c r="N57" i="11"/>
  <c r="N59" i="11"/>
  <c r="N61" i="11"/>
  <c r="N21" i="12"/>
  <c r="N23" i="12"/>
  <c r="E4" i="5" s="1"/>
  <c r="L4" i="5" s="1"/>
  <c r="N27" i="12"/>
  <c r="N29" i="12"/>
  <c r="N35" i="12"/>
  <c r="N37" i="12"/>
  <c r="N64" i="12"/>
  <c r="N6" i="11"/>
  <c r="N38" i="11"/>
  <c r="N6" i="12"/>
  <c r="N39" i="12"/>
  <c r="N5" i="11"/>
  <c r="N14" i="11"/>
  <c r="N18" i="11"/>
  <c r="N24" i="11"/>
  <c r="N35" i="11"/>
  <c r="E17" i="1" s="1"/>
  <c r="L17" i="1" s="1"/>
  <c r="N37" i="11"/>
  <c r="N46" i="11"/>
  <c r="N50" i="11"/>
  <c r="N56" i="11"/>
  <c r="N67" i="11"/>
  <c r="N69" i="11"/>
  <c r="N5" i="12"/>
  <c r="N14" i="12"/>
  <c r="N16" i="12"/>
  <c r="N18" i="12"/>
  <c r="N40" i="12"/>
  <c r="N42" i="12"/>
  <c r="N46" i="12"/>
  <c r="N59" i="12"/>
  <c r="N61" i="12"/>
  <c r="N62" i="11"/>
  <c r="N30" i="11"/>
  <c r="E20" i="1"/>
  <c r="L20" i="1" s="1"/>
  <c r="E23" i="1"/>
  <c r="L23" i="1" s="1"/>
  <c r="N4" i="12"/>
  <c r="N9" i="12"/>
  <c r="N12" i="12"/>
  <c r="N17" i="12"/>
  <c r="N20" i="12"/>
  <c r="N25" i="12"/>
  <c r="N28" i="12"/>
  <c r="N33" i="12"/>
  <c r="N36" i="12"/>
  <c r="N41" i="12"/>
  <c r="N44" i="12"/>
  <c r="N49" i="12"/>
  <c r="N52" i="12"/>
  <c r="N57" i="12"/>
  <c r="N60" i="12"/>
  <c r="N65" i="12"/>
  <c r="N68" i="12"/>
  <c r="E9" i="1"/>
  <c r="L9" i="1" s="1"/>
  <c r="E6" i="1"/>
  <c r="L6" i="1" s="1"/>
  <c r="E28" i="1"/>
  <c r="L28" i="1" s="1"/>
  <c r="E19" i="1"/>
  <c r="L19" i="1" s="1"/>
  <c r="N4" i="11"/>
  <c r="N7" i="11"/>
  <c r="N12" i="11"/>
  <c r="N15" i="11"/>
  <c r="E34" i="1" s="1"/>
  <c r="L34" i="1" s="1"/>
  <c r="N20" i="11"/>
  <c r="N23" i="11"/>
  <c r="N28" i="11"/>
  <c r="E12" i="1" s="1"/>
  <c r="L12" i="1" s="1"/>
  <c r="N31" i="11"/>
  <c r="E36" i="1" s="1"/>
  <c r="L36" i="1" s="1"/>
  <c r="N36" i="11"/>
  <c r="N39" i="11"/>
  <c r="E27" i="1" s="1"/>
  <c r="L27" i="1" s="1"/>
  <c r="N44" i="11"/>
  <c r="N47" i="11"/>
  <c r="N52" i="11"/>
  <c r="N55" i="11"/>
  <c r="N60" i="11"/>
  <c r="N63" i="11"/>
  <c r="N68" i="11"/>
  <c r="E11" i="1" l="1"/>
  <c r="L11" i="1" s="1"/>
  <c r="E29" i="1"/>
  <c r="L29" i="1" s="1"/>
  <c r="E25" i="1"/>
  <c r="L25" i="1" s="1"/>
  <c r="E5" i="1"/>
  <c r="L5" i="1" s="1"/>
  <c r="E18" i="1"/>
  <c r="L18" i="1" s="1"/>
  <c r="E21" i="1"/>
  <c r="L21" i="1" s="1"/>
  <c r="E22" i="1"/>
  <c r="L22" i="1" s="1"/>
</calcChain>
</file>

<file path=xl/sharedStrings.xml><?xml version="1.0" encoding="utf-8"?>
<sst xmlns="http://schemas.openxmlformats.org/spreadsheetml/2006/main" count="339" uniqueCount="192">
  <si>
    <t>Tišnov</t>
  </si>
  <si>
    <t>Jičín</t>
  </si>
  <si>
    <t>Bartošovice</t>
  </si>
  <si>
    <t>Žebrák</t>
  </si>
  <si>
    <t>body celk.</t>
  </si>
  <si>
    <t>body</t>
  </si>
  <si>
    <t>příjmení</t>
  </si>
  <si>
    <t>jméno</t>
  </si>
  <si>
    <t>1.</t>
  </si>
  <si>
    <t>2.</t>
  </si>
  <si>
    <t>3.</t>
  </si>
  <si>
    <t>4.</t>
  </si>
  <si>
    <t>5.</t>
  </si>
  <si>
    <t>Klimkovice</t>
  </si>
  <si>
    <t>poř.</t>
  </si>
  <si>
    <t>Tým</t>
  </si>
  <si>
    <t>věk</t>
  </si>
  <si>
    <t>věk koef.</t>
  </si>
  <si>
    <t xml:space="preserve">OCELOVÝ MUŽ - KARLOSŮV POHÁR 2015 - Muži </t>
  </si>
  <si>
    <t>5000m</t>
  </si>
  <si>
    <t>WAVA</t>
  </si>
  <si>
    <t>přep.</t>
  </si>
  <si>
    <t>Věkové koeficienty - WAVA Muži - pro MČR - OM - pohárová soutěž</t>
  </si>
  <si>
    <t>hodina</t>
  </si>
  <si>
    <t>balvan</t>
  </si>
  <si>
    <t>průměr 3</t>
  </si>
  <si>
    <t>Věkové koeficienty - WAVA Ženy - pro MČR - OM - pohárová soutěž</t>
  </si>
  <si>
    <t>míč s poutkem</t>
  </si>
  <si>
    <t>OCELOVÝ MUŽ - KARLOSŮV POHÁR 2015 - Ženy</t>
  </si>
  <si>
    <t>OCELOVÝ MUŽ - KARLOSŮV POHÁR 2015 - Týmy</t>
  </si>
  <si>
    <t>Ječný</t>
  </si>
  <si>
    <t>Ondřej</t>
  </si>
  <si>
    <t>Kubánek</t>
  </si>
  <si>
    <t>Martin</t>
  </si>
  <si>
    <t>Michal</t>
  </si>
  <si>
    <t>Štohanzl</t>
  </si>
  <si>
    <t>Peřinka</t>
  </si>
  <si>
    <t>Kopecký</t>
  </si>
  <si>
    <t>Libor</t>
  </si>
  <si>
    <t>Břečka</t>
  </si>
  <si>
    <t>Hošek</t>
  </si>
  <si>
    <t>Tomáš</t>
  </si>
  <si>
    <t>Svoboda</t>
  </si>
  <si>
    <t>Ševčík</t>
  </si>
  <si>
    <t>Kamil</t>
  </si>
  <si>
    <t>Miroslav</t>
  </si>
  <si>
    <t>Vodička</t>
  </si>
  <si>
    <t>Karel</t>
  </si>
  <si>
    <t>Kotlář</t>
  </si>
  <si>
    <t>Jiří</t>
  </si>
  <si>
    <t>Štěpán</t>
  </si>
  <si>
    <t>Jaroslav</t>
  </si>
  <si>
    <t>Wieser</t>
  </si>
  <si>
    <t>Kužel</t>
  </si>
  <si>
    <t>Josef</t>
  </si>
  <si>
    <t>Korandová</t>
  </si>
  <si>
    <t>Petra</t>
  </si>
  <si>
    <t>Kovarovičová</t>
  </si>
  <si>
    <t>Jana</t>
  </si>
  <si>
    <t>Segeďová</t>
  </si>
  <si>
    <t>Kateřina</t>
  </si>
  <si>
    <t>Opavský</t>
  </si>
  <si>
    <t>Hejl</t>
  </si>
  <si>
    <t>Jaromír</t>
  </si>
  <si>
    <t>Franc</t>
  </si>
  <si>
    <t>Aleš</t>
  </si>
  <si>
    <t>Hubáček</t>
  </si>
  <si>
    <t>Grym</t>
  </si>
  <si>
    <t>Parolek</t>
  </si>
  <si>
    <t>Antonín</t>
  </si>
  <si>
    <t>Pavelka</t>
  </si>
  <si>
    <t>Horák</t>
  </si>
  <si>
    <t>Pavel</t>
  </si>
  <si>
    <t>Hurych</t>
  </si>
  <si>
    <t>Emanuel</t>
  </si>
  <si>
    <t>Kučera</t>
  </si>
  <si>
    <t>Radek</t>
  </si>
  <si>
    <t>Zoderer</t>
  </si>
  <si>
    <t>Sedláček</t>
  </si>
  <si>
    <t>Beskydský</t>
  </si>
  <si>
    <t>Dědek</t>
  </si>
  <si>
    <t>Zodererová</t>
  </si>
  <si>
    <t>Václava</t>
  </si>
  <si>
    <t>Žákovská</t>
  </si>
  <si>
    <t>Alena</t>
  </si>
  <si>
    <t>Matalová</t>
  </si>
  <si>
    <t>Karlos Gym A TJ Sokol Žebrák</t>
  </si>
  <si>
    <t>Sokol Borůvky</t>
  </si>
  <si>
    <t>Pffof</t>
  </si>
  <si>
    <t>Bidmonová</t>
  </si>
  <si>
    <t>Sokol Jahody</t>
  </si>
  <si>
    <t>Soukup</t>
  </si>
  <si>
    <t>Krejča</t>
  </si>
  <si>
    <t>Barek</t>
  </si>
  <si>
    <t>Fomín</t>
  </si>
  <si>
    <t>SMS</t>
  </si>
  <si>
    <t>Voborný M.</t>
  </si>
  <si>
    <t>Opavský J.</t>
  </si>
  <si>
    <t>Svoboda M.</t>
  </si>
  <si>
    <t>Tišnov Bikers</t>
  </si>
  <si>
    <t>Hubáček M.</t>
  </si>
  <si>
    <t>Hejl J.</t>
  </si>
  <si>
    <t>Parolek A.</t>
  </si>
  <si>
    <t>Pozdní sběr</t>
  </si>
  <si>
    <t>Wieser V.</t>
  </si>
  <si>
    <t>Hurych E.</t>
  </si>
  <si>
    <t>Žákovská A.</t>
  </si>
  <si>
    <t>Zvířata</t>
  </si>
  <si>
    <t>Zodererová V.</t>
  </si>
  <si>
    <t>Zoderer J.</t>
  </si>
  <si>
    <t>Kučera R.</t>
  </si>
  <si>
    <t>Pavelka L.</t>
  </si>
  <si>
    <t>Schneider R.</t>
  </si>
  <si>
    <t>Pavlík</t>
  </si>
  <si>
    <t>Pavlík M.</t>
  </si>
  <si>
    <t>Matalová J.</t>
  </si>
  <si>
    <t>Franc D.</t>
  </si>
  <si>
    <t>Vydra K.</t>
  </si>
  <si>
    <t>Kopecký L.</t>
  </si>
  <si>
    <t>Hošek T.</t>
  </si>
  <si>
    <t>Příhoda J.</t>
  </si>
  <si>
    <t>Karlos Gym B TJ Sokol Žebrák</t>
  </si>
  <si>
    <t>Pavlíček J.</t>
  </si>
  <si>
    <t>Šnajdr P.</t>
  </si>
  <si>
    <t>Suda R.</t>
  </si>
  <si>
    <t>Skokan</t>
  </si>
  <si>
    <t>Daniel</t>
  </si>
  <si>
    <t>Jan</t>
  </si>
  <si>
    <t>Vladimír</t>
  </si>
  <si>
    <t>Schneider</t>
  </si>
  <si>
    <t>Rudolf</t>
  </si>
  <si>
    <t>Landek</t>
  </si>
  <si>
    <t>Kostecký</t>
  </si>
  <si>
    <t>Vít</t>
  </si>
  <si>
    <t xml:space="preserve">Ševeček </t>
  </si>
  <si>
    <t>Beneš</t>
  </si>
  <si>
    <t>Rudický</t>
  </si>
  <si>
    <t>Radovan</t>
  </si>
  <si>
    <t>Musil</t>
  </si>
  <si>
    <t>Ševeček Jan</t>
  </si>
  <si>
    <t>SK Oceláci Ostrava - Ruda team</t>
  </si>
  <si>
    <t>SK Oceláci Ostrava - Radůz team</t>
  </si>
  <si>
    <t>Slosarczyk Z.</t>
  </si>
  <si>
    <t>Kostecký V.</t>
  </si>
  <si>
    <t>Adams Family</t>
  </si>
  <si>
    <t>Musil Jan</t>
  </si>
  <si>
    <t>SK Oceláci Ostrava - Jitka team</t>
  </si>
  <si>
    <t>Beneš J.</t>
  </si>
  <si>
    <t>Pavelková O.</t>
  </si>
  <si>
    <t>Nevřalová P.</t>
  </si>
  <si>
    <t>SK Oceláci Ostrava - Dědek team</t>
  </si>
  <si>
    <t>4</t>
  </si>
  <si>
    <t>5</t>
  </si>
  <si>
    <t>6</t>
  </si>
  <si>
    <t>7</t>
  </si>
  <si>
    <t>8</t>
  </si>
  <si>
    <t>Močigemga J. ml.</t>
  </si>
  <si>
    <t>Dědek Beskydský</t>
  </si>
  <si>
    <t>Močigemga J.</t>
  </si>
  <si>
    <t>Grym A.</t>
  </si>
  <si>
    <t>bez koef.</t>
  </si>
  <si>
    <t>Vaculík</t>
  </si>
  <si>
    <t>Top10 Muži</t>
  </si>
  <si>
    <t>Top5 Ženy</t>
  </si>
  <si>
    <t>Výsledek z 2014</t>
  </si>
  <si>
    <t>jen 1 v týmu</t>
  </si>
  <si>
    <t>Dolák D.</t>
  </si>
  <si>
    <t>Rudický R.</t>
  </si>
  <si>
    <t xml:space="preserve">Štelclová Klára </t>
  </si>
  <si>
    <t xml:space="preserve">Veselý René </t>
  </si>
  <si>
    <t>Močigemba</t>
  </si>
  <si>
    <t>AZ Fitness Team Brno</t>
  </si>
  <si>
    <t>FF Frank Family (Chachaři)</t>
  </si>
  <si>
    <t>FF Frank Family</t>
  </si>
  <si>
    <t>Mareš Radek</t>
  </si>
  <si>
    <t>Benda Petr</t>
  </si>
  <si>
    <t>Lysák Vlastimil</t>
  </si>
  <si>
    <t>Prukner Lambetr</t>
  </si>
  <si>
    <t>Pezlar Jiří</t>
  </si>
  <si>
    <t>Franek Alan</t>
  </si>
  <si>
    <t>Franek Ondřej</t>
  </si>
  <si>
    <t>Franek Lukáš</t>
  </si>
  <si>
    <t>Petrušková Simona</t>
  </si>
  <si>
    <t>Pouchlý Milan</t>
  </si>
  <si>
    <t>Ochozková</t>
  </si>
  <si>
    <t>Nevřala Michal</t>
  </si>
  <si>
    <t>Věžník M.</t>
  </si>
  <si>
    <t>Správní chlapi</t>
  </si>
  <si>
    <t>Dolíhal</t>
  </si>
  <si>
    <t>Olivka</t>
  </si>
  <si>
    <t>Ulmann</t>
  </si>
  <si>
    <t>Zdražilová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</si>
</sst>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"/>
  </numFmts>
  <fonts count="11" x14ac:knownFonts="1">
    <font>
      <sz val="10"/>
      <name val="Arial CE"/>
      <charset val="238"/>
    </font>
    <font>
      <b/>
      <sz val="10"/>
      <name val="Arial CE"/>
      <family val="2"/>
      <charset val="238"/>
    </font>
    <font>
      <b/>
      <sz val="8"/>
      <name val="Arial CE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b/>
      <sz val="11"/>
      <color rgb="FFFF0000"/>
      <name val="Calibri"/>
      <family val="2"/>
      <charset val="238"/>
      <scheme val="minor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29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0" fillId="0" borderId="0" xfId="0" applyFill="1" applyBorder="1"/>
    <xf numFmtId="0" fontId="0" fillId="0" borderId="0" xfId="0" applyBorder="1"/>
    <xf numFmtId="0" fontId="2" fillId="0" borderId="2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5" fillId="0" borderId="0" xfId="0" applyNumberFormat="1" applyFont="1" applyBorder="1" applyAlignment="1" applyProtection="1">
      <alignment horizontal="center"/>
      <protection hidden="1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Fill="1" applyBorder="1" applyProtection="1">
      <protection locked="0"/>
    </xf>
    <xf numFmtId="0" fontId="1" fillId="2" borderId="0" xfId="1" applyNumberFormat="1" applyFont="1" applyFill="1" applyAlignment="1"/>
    <xf numFmtId="165" fontId="1" fillId="2" borderId="0" xfId="1" applyNumberFormat="1" applyFont="1" applyFill="1"/>
    <xf numFmtId="0" fontId="1" fillId="3" borderId="1" xfId="1" applyNumberFormat="1" applyFont="1" applyFill="1" applyBorder="1" applyAlignment="1">
      <alignment horizontal="center"/>
    </xf>
    <xf numFmtId="165" fontId="1" fillId="3" borderId="1" xfId="1" applyNumberFormat="1" applyFont="1" applyFill="1" applyBorder="1"/>
    <xf numFmtId="0" fontId="3" fillId="3" borderId="1" xfId="1" applyNumberFormat="1" applyFill="1" applyBorder="1" applyAlignment="1">
      <alignment horizontal="center"/>
    </xf>
    <xf numFmtId="165" fontId="3" fillId="3" borderId="1" xfId="1" applyNumberFormat="1" applyFill="1" applyBorder="1"/>
    <xf numFmtId="0" fontId="5" fillId="3" borderId="1" xfId="1" applyNumberFormat="1" applyFont="1" applyFill="1" applyBorder="1" applyAlignment="1">
      <alignment horizontal="center"/>
    </xf>
    <xf numFmtId="165" fontId="5" fillId="3" borderId="1" xfId="1" applyNumberFormat="1" applyFont="1" applyFill="1" applyBorder="1"/>
    <xf numFmtId="0" fontId="7" fillId="0" borderId="0" xfId="0" applyFont="1"/>
    <xf numFmtId="0" fontId="8" fillId="2" borderId="0" xfId="1" applyNumberFormat="1" applyFont="1" applyFill="1" applyAlignment="1"/>
    <xf numFmtId="165" fontId="3" fillId="2" borderId="0" xfId="1" applyNumberFormat="1" applyFill="1"/>
    <xf numFmtId="165" fontId="3" fillId="4" borderId="0" xfId="1" applyNumberFormat="1" applyFill="1"/>
    <xf numFmtId="0" fontId="1" fillId="5" borderId="1" xfId="1" applyNumberFormat="1" applyFont="1" applyFill="1" applyBorder="1" applyAlignment="1">
      <alignment horizontal="center"/>
    </xf>
    <xf numFmtId="165" fontId="1" fillId="5" borderId="1" xfId="1" applyNumberFormat="1" applyFont="1" applyFill="1" applyBorder="1"/>
    <xf numFmtId="165" fontId="0" fillId="5" borderId="1" xfId="0" applyNumberFormat="1" applyFill="1" applyBorder="1"/>
    <xf numFmtId="0" fontId="5" fillId="6" borderId="1" xfId="1" applyNumberFormat="1" applyFont="1" applyFill="1" applyBorder="1" applyAlignment="1">
      <alignment horizontal="center"/>
    </xf>
    <xf numFmtId="165" fontId="1" fillId="6" borderId="1" xfId="1" applyNumberFormat="1" applyFont="1" applyFill="1" applyBorder="1"/>
    <xf numFmtId="165" fontId="1" fillId="4" borderId="1" xfId="1" applyNumberFormat="1" applyFont="1" applyFill="1" applyBorder="1"/>
    <xf numFmtId="0" fontId="5" fillId="7" borderId="1" xfId="1" applyNumberFormat="1" applyFont="1" applyFill="1" applyBorder="1" applyAlignment="1">
      <alignment horizontal="center"/>
    </xf>
    <xf numFmtId="165" fontId="9" fillId="7" borderId="1" xfId="0" applyNumberFormat="1" applyFont="1" applyFill="1" applyBorder="1" applyAlignment="1">
      <alignment horizontal="center"/>
    </xf>
    <xf numFmtId="0" fontId="3" fillId="5" borderId="1" xfId="1" applyNumberFormat="1" applyFill="1" applyBorder="1" applyAlignment="1">
      <alignment horizontal="center"/>
    </xf>
    <xf numFmtId="165" fontId="3" fillId="5" borderId="1" xfId="1" applyNumberFormat="1" applyFill="1" applyBorder="1"/>
    <xf numFmtId="0" fontId="3" fillId="6" borderId="1" xfId="1" applyNumberFormat="1" applyFill="1" applyBorder="1" applyAlignment="1">
      <alignment horizontal="center"/>
    </xf>
    <xf numFmtId="165" fontId="3" fillId="6" borderId="1" xfId="1" applyNumberFormat="1" applyFill="1" applyBorder="1"/>
    <xf numFmtId="165" fontId="3" fillId="4" borderId="1" xfId="1" applyNumberFormat="1" applyFill="1" applyBorder="1"/>
    <xf numFmtId="0" fontId="3" fillId="7" borderId="1" xfId="1" applyNumberFormat="1" applyFill="1" applyBorder="1" applyAlignment="1">
      <alignment horizontal="center"/>
    </xf>
    <xf numFmtId="0" fontId="5" fillId="5" borderId="1" xfId="1" applyNumberFormat="1" applyFont="1" applyFill="1" applyBorder="1" applyAlignment="1">
      <alignment horizontal="center"/>
    </xf>
    <xf numFmtId="165" fontId="5" fillId="5" borderId="1" xfId="1" applyNumberFormat="1" applyFont="1" applyFill="1" applyBorder="1"/>
    <xf numFmtId="165" fontId="5" fillId="6" borderId="1" xfId="1" applyNumberFormat="1" applyFont="1" applyFill="1" applyBorder="1"/>
    <xf numFmtId="165" fontId="5" fillId="4" borderId="1" xfId="1" applyNumberFormat="1" applyFont="1" applyFill="1" applyBorder="1"/>
    <xf numFmtId="0" fontId="8" fillId="6" borderId="1" xfId="1" applyNumberFormat="1" applyFont="1" applyFill="1" applyBorder="1" applyAlignment="1">
      <alignment horizontal="center"/>
    </xf>
    <xf numFmtId="0" fontId="8" fillId="7" borderId="1" xfId="1" applyNumberFormat="1" applyFont="1" applyFill="1" applyBorder="1" applyAlignment="1">
      <alignment horizontal="center"/>
    </xf>
    <xf numFmtId="0" fontId="10" fillId="6" borderId="1" xfId="1" applyNumberFormat="1" applyFont="1" applyFill="1" applyBorder="1" applyAlignment="1">
      <alignment horizontal="center"/>
    </xf>
    <xf numFmtId="0" fontId="10" fillId="7" borderId="1" xfId="1" applyNumberFormat="1" applyFont="1" applyFill="1" applyBorder="1" applyAlignment="1">
      <alignment horizontal="center"/>
    </xf>
    <xf numFmtId="165" fontId="1" fillId="3" borderId="1" xfId="0" applyNumberFormat="1" applyFont="1" applyFill="1" applyBorder="1" applyAlignment="1">
      <alignment horizontal="center"/>
    </xf>
    <xf numFmtId="165" fontId="1" fillId="5" borderId="1" xfId="0" applyNumberFormat="1" applyFont="1" applyFill="1" applyBorder="1" applyAlignment="1">
      <alignment horizontal="center"/>
    </xf>
    <xf numFmtId="165" fontId="1" fillId="6" borderId="1" xfId="0" applyNumberFormat="1" applyFont="1" applyFill="1" applyBorder="1" applyAlignment="1">
      <alignment horizontal="center"/>
    </xf>
    <xf numFmtId="165" fontId="0" fillId="3" borderId="1" xfId="0" applyNumberFormat="1" applyFill="1" applyBorder="1" applyAlignment="1">
      <alignment horizontal="center"/>
    </xf>
    <xf numFmtId="165" fontId="0" fillId="5" borderId="1" xfId="0" applyNumberFormat="1" applyFill="1" applyBorder="1" applyAlignment="1">
      <alignment horizontal="center"/>
    </xf>
    <xf numFmtId="165" fontId="0" fillId="6" borderId="1" xfId="0" applyNumberFormat="1" applyFill="1" applyBorder="1" applyAlignment="1">
      <alignment horizontal="center"/>
    </xf>
    <xf numFmtId="165" fontId="5" fillId="3" borderId="1" xfId="0" applyNumberFormat="1" applyFont="1" applyFill="1" applyBorder="1" applyAlignment="1">
      <alignment horizontal="center"/>
    </xf>
    <xf numFmtId="165" fontId="5" fillId="5" borderId="1" xfId="0" applyNumberFormat="1" applyFont="1" applyFill="1" applyBorder="1" applyAlignment="1">
      <alignment horizontal="center"/>
    </xf>
    <xf numFmtId="165" fontId="5" fillId="6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Protection="1"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0" fontId="0" fillId="3" borderId="1" xfId="0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1" xfId="0" applyFill="1" applyBorder="1" applyAlignment="1" applyProtection="1">
      <alignment horizontal="center"/>
      <protection hidden="1"/>
    </xf>
    <xf numFmtId="0" fontId="2" fillId="0" borderId="1" xfId="0" applyFont="1" applyBorder="1" applyProtection="1"/>
    <xf numFmtId="0" fontId="2" fillId="0" borderId="1" xfId="0" applyFont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hidden="1"/>
    </xf>
    <xf numFmtId="0" fontId="6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 applyProtection="1">
      <alignment horizontal="center"/>
    </xf>
    <xf numFmtId="165" fontId="3" fillId="3" borderId="1" xfId="0" applyNumberFormat="1" applyFont="1" applyFill="1" applyBorder="1" applyAlignment="1" applyProtection="1">
      <alignment horizontal="center"/>
      <protection hidden="1"/>
    </xf>
    <xf numFmtId="165" fontId="3" fillId="0" borderId="1" xfId="0" applyNumberFormat="1" applyFont="1" applyFill="1" applyBorder="1" applyAlignment="1" applyProtection="1">
      <alignment horizontal="center"/>
      <protection hidden="1"/>
    </xf>
    <xf numFmtId="0" fontId="2" fillId="0" borderId="4" xfId="0" applyFont="1" applyBorder="1" applyAlignment="1">
      <alignment horizontal="center"/>
    </xf>
    <xf numFmtId="0" fontId="0" fillId="3" borderId="4" xfId="0" applyFill="1" applyBorder="1"/>
    <xf numFmtId="0" fontId="0" fillId="0" borderId="4" xfId="0" applyBorder="1"/>
    <xf numFmtId="0" fontId="2" fillId="0" borderId="3" xfId="0" applyFont="1" applyBorder="1"/>
    <xf numFmtId="0" fontId="0" fillId="3" borderId="3" xfId="0" applyFill="1" applyBorder="1"/>
    <xf numFmtId="0" fontId="0" fillId="0" borderId="3" xfId="0" applyBorder="1"/>
    <xf numFmtId="0" fontId="2" fillId="0" borderId="4" xfId="0" applyFont="1" applyBorder="1"/>
    <xf numFmtId="0" fontId="2" fillId="0" borderId="3" xfId="0" applyFont="1" applyBorder="1" applyAlignment="1">
      <alignment horizontal="center"/>
    </xf>
    <xf numFmtId="0" fontId="0" fillId="4" borderId="4" xfId="0" applyFill="1" applyBorder="1"/>
    <xf numFmtId="0" fontId="6" fillId="3" borderId="4" xfId="0" applyFont="1" applyFill="1" applyBorder="1"/>
    <xf numFmtId="0" fontId="6" fillId="0" borderId="4" xfId="0" applyFont="1" applyBorder="1"/>
    <xf numFmtId="164" fontId="6" fillId="3" borderId="1" xfId="0" applyNumberFormat="1" applyFont="1" applyFill="1" applyBorder="1" applyAlignment="1" applyProtection="1">
      <alignment horizontal="center"/>
      <protection hidden="1"/>
    </xf>
    <xf numFmtId="164" fontId="6" fillId="0" borderId="1" xfId="0" applyNumberFormat="1" applyFont="1" applyFill="1" applyBorder="1" applyAlignment="1" applyProtection="1">
      <alignment horizontal="center"/>
      <protection hidden="1"/>
    </xf>
    <xf numFmtId="164" fontId="4" fillId="4" borderId="1" xfId="0" applyNumberFormat="1" applyFont="1" applyFill="1" applyBorder="1" applyAlignment="1" applyProtection="1">
      <alignment horizontal="center"/>
      <protection hidden="1"/>
    </xf>
    <xf numFmtId="164" fontId="4" fillId="4" borderId="0" xfId="0" applyNumberFormat="1" applyFont="1" applyFill="1" applyBorder="1" applyAlignment="1" applyProtection="1">
      <alignment horizontal="center"/>
      <protection hidden="1"/>
    </xf>
    <xf numFmtId="0" fontId="0" fillId="0" borderId="1" xfId="0" applyFill="1" applyBorder="1"/>
    <xf numFmtId="0" fontId="0" fillId="0" borderId="1" xfId="0" applyFill="1" applyBorder="1" applyAlignment="1">
      <alignment horizontal="left"/>
    </xf>
    <xf numFmtId="0" fontId="3" fillId="0" borderId="1" xfId="0" applyFont="1" applyFill="1" applyBorder="1" applyAlignment="1" applyProtection="1">
      <alignment horizontal="left"/>
      <protection locked="0"/>
    </xf>
    <xf numFmtId="0" fontId="0" fillId="0" borderId="1" xfId="0" applyBorder="1"/>
    <xf numFmtId="0" fontId="0" fillId="0" borderId="1" xfId="0" applyFill="1" applyBorder="1"/>
    <xf numFmtId="0" fontId="0" fillId="0" borderId="5" xfId="0" applyFill="1" applyBorder="1"/>
    <xf numFmtId="0" fontId="6" fillId="8" borderId="1" xfId="0" applyFont="1" applyFill="1" applyBorder="1"/>
    <xf numFmtId="0" fontId="0" fillId="8" borderId="1" xfId="0" applyFill="1" applyBorder="1"/>
    <xf numFmtId="0" fontId="0" fillId="0" borderId="3" xfId="0" applyFill="1" applyBorder="1"/>
    <xf numFmtId="0" fontId="0" fillId="0" borderId="4" xfId="0" applyFill="1" applyBorder="1"/>
    <xf numFmtId="0" fontId="6" fillId="0" borderId="4" xfId="0" applyFont="1" applyFill="1" applyBorder="1"/>
    <xf numFmtId="0" fontId="0" fillId="0" borderId="0" xfId="0" applyFill="1" applyBorder="1" applyAlignment="1" applyProtection="1">
      <alignment horizontal="center"/>
      <protection hidden="1"/>
    </xf>
    <xf numFmtId="0" fontId="0" fillId="0" borderId="0" xfId="0" applyFill="1"/>
    <xf numFmtId="0" fontId="0" fillId="0" borderId="2" xfId="0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8" borderId="1" xfId="0" applyFont="1" applyFill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6" xfId="0" applyFill="1" applyBorder="1"/>
    <xf numFmtId="0" fontId="6" fillId="0" borderId="8" xfId="0" applyFont="1" applyBorder="1"/>
    <xf numFmtId="0" fontId="0" fillId="4" borderId="8" xfId="0" applyFill="1" applyBorder="1"/>
    <xf numFmtId="0" fontId="6" fillId="0" borderId="0" xfId="0" applyFont="1" applyBorder="1"/>
    <xf numFmtId="0" fontId="0" fillId="4" borderId="0" xfId="0" applyFill="1" applyBorder="1"/>
    <xf numFmtId="0" fontId="0" fillId="0" borderId="0" xfId="0" applyBorder="1" applyAlignment="1">
      <alignment horizontal="right"/>
    </xf>
    <xf numFmtId="0" fontId="2" fillId="0" borderId="0" xfId="0" applyFont="1" applyBorder="1"/>
    <xf numFmtId="0" fontId="3" fillId="0" borderId="6" xfId="0" applyFont="1" applyFill="1" applyBorder="1" applyProtection="1">
      <protection locked="0"/>
    </xf>
    <xf numFmtId="0" fontId="3" fillId="0" borderId="6" xfId="0" applyFont="1" applyFill="1" applyBorder="1" applyAlignment="1" applyProtection="1">
      <alignment horizontal="center"/>
      <protection locked="0"/>
    </xf>
    <xf numFmtId="165" fontId="3" fillId="0" borderId="6" xfId="0" applyNumberFormat="1" applyFont="1" applyFill="1" applyBorder="1" applyAlignment="1" applyProtection="1">
      <alignment horizontal="center"/>
      <protection hidden="1"/>
    </xf>
    <xf numFmtId="0" fontId="0" fillId="0" borderId="6" xfId="0" applyFill="1" applyBorder="1" applyAlignment="1">
      <alignment horizontal="center"/>
    </xf>
    <xf numFmtId="164" fontId="6" fillId="0" borderId="6" xfId="0" applyNumberFormat="1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Protection="1"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165" fontId="3" fillId="0" borderId="0" xfId="0" applyNumberFormat="1" applyFont="1" applyFill="1" applyBorder="1" applyAlignment="1" applyProtection="1">
      <alignment horizontal="center"/>
      <protection hidden="1"/>
    </xf>
    <xf numFmtId="164" fontId="6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Border="1" applyAlignment="1">
      <alignment horizontal="center"/>
    </xf>
    <xf numFmtId="164" fontId="4" fillId="0" borderId="6" xfId="0" applyNumberFormat="1" applyFont="1" applyFill="1" applyBorder="1" applyAlignment="1" applyProtection="1">
      <alignment horizontal="center"/>
      <protection hidden="1"/>
    </xf>
    <xf numFmtId="164" fontId="4" fillId="0" borderId="0" xfId="0" applyNumberFormat="1" applyFont="1" applyFill="1" applyBorder="1" applyAlignment="1" applyProtection="1">
      <alignment horizontal="center"/>
      <protection hidden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2"/>
  <sheetViews>
    <sheetView tabSelected="1" topLeftCell="A23" zoomScaleNormal="100" workbookViewId="0">
      <selection activeCell="O32" sqref="O32"/>
    </sheetView>
  </sheetViews>
  <sheetFormatPr defaultRowHeight="12.75" x14ac:dyDescent="0.2"/>
  <cols>
    <col min="1" max="1" width="4.5703125" customWidth="1"/>
    <col min="2" max="3" width="12.5703125" customWidth="1"/>
    <col min="4" max="4" width="4.28515625" customWidth="1"/>
    <col min="5" max="5" width="8.28515625" customWidth="1"/>
    <col min="6" max="6" width="8.5703125" customWidth="1"/>
    <col min="7" max="7" width="7.5703125" customWidth="1"/>
    <col min="8" max="10" width="10.5703125" customWidth="1"/>
    <col min="11" max="11" width="9.5703125" customWidth="1"/>
  </cols>
  <sheetData>
    <row r="1" spans="1:14" ht="15" customHeight="1" x14ac:dyDescent="0.2">
      <c r="A1" s="103" t="s">
        <v>18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2" spans="1:14" x14ac:dyDescent="0.2">
      <c r="A2" s="1" t="s">
        <v>14</v>
      </c>
      <c r="B2" s="1"/>
      <c r="C2" s="1"/>
      <c r="D2" s="1"/>
      <c r="E2" s="1"/>
      <c r="F2" s="104" t="s">
        <v>5</v>
      </c>
      <c r="G2" s="104"/>
      <c r="H2" s="104"/>
      <c r="I2" s="104"/>
      <c r="J2" s="104"/>
      <c r="K2" s="104"/>
      <c r="L2" s="1"/>
      <c r="M2" s="4"/>
    </row>
    <row r="3" spans="1:14" x14ac:dyDescent="0.2">
      <c r="A3" s="93"/>
      <c r="B3" s="1" t="s">
        <v>6</v>
      </c>
      <c r="C3" s="1" t="s">
        <v>7</v>
      </c>
      <c r="D3" s="1" t="s">
        <v>16</v>
      </c>
      <c r="E3" s="77" t="s">
        <v>17</v>
      </c>
      <c r="F3" s="74" t="s">
        <v>1</v>
      </c>
      <c r="G3" s="2" t="s">
        <v>0</v>
      </c>
      <c r="H3" s="2" t="s">
        <v>3</v>
      </c>
      <c r="I3" s="70" t="s">
        <v>131</v>
      </c>
      <c r="J3" s="12" t="s">
        <v>2</v>
      </c>
      <c r="K3" s="81" t="s">
        <v>13</v>
      </c>
      <c r="L3" s="80" t="s">
        <v>4</v>
      </c>
      <c r="M3" s="12" t="s">
        <v>160</v>
      </c>
    </row>
    <row r="4" spans="1:14" x14ac:dyDescent="0.2">
      <c r="A4" s="67">
        <v>1</v>
      </c>
      <c r="B4" s="67" t="s">
        <v>30</v>
      </c>
      <c r="C4" s="67" t="s">
        <v>31</v>
      </c>
      <c r="D4" s="67">
        <v>32</v>
      </c>
      <c r="E4" s="78">
        <f>IF(D4&lt;35,(1),(VLOOKUP(D4,koefM!$M$4:'koefM'!$N$69,2,0)))</f>
        <v>1</v>
      </c>
      <c r="F4" s="75">
        <v>4518.3</v>
      </c>
      <c r="G4" s="67">
        <v>4451.7</v>
      </c>
      <c r="H4" s="67">
        <v>4386.2</v>
      </c>
      <c r="I4" s="67">
        <v>4389.7</v>
      </c>
      <c r="J4" s="67">
        <v>4445.5</v>
      </c>
      <c r="K4" s="78">
        <v>4667</v>
      </c>
      <c r="L4" s="83">
        <f t="shared" ref="L4:L36" si="0">E4*((LARGE(F4:K4,1))+(LARGE(F4:K4,2))+(LARGE(F4:K4,3)+(LARGE(F4:K4,4))))</f>
        <v>18082.5</v>
      </c>
      <c r="M4" s="82">
        <f t="shared" ref="M4:M36" si="1">(LARGE(F4:K4,1))+(LARGE(F4:K4,2))+(LARGE(F4:K4,3)+(LARGE(F4:K4,4)))</f>
        <v>18082.5</v>
      </c>
    </row>
    <row r="5" spans="1:14" x14ac:dyDescent="0.2">
      <c r="A5" s="67">
        <v>2</v>
      </c>
      <c r="B5" s="67" t="s">
        <v>70</v>
      </c>
      <c r="C5" s="67" t="s">
        <v>38</v>
      </c>
      <c r="D5" s="67">
        <v>38</v>
      </c>
      <c r="E5" s="78">
        <f>IF(D5&lt;35,(1),(VLOOKUP(D5,koefM!$M$4:'koefM'!$N$69,2,0)))</f>
        <v>1.0520666666666667</v>
      </c>
      <c r="F5" s="75">
        <v>0</v>
      </c>
      <c r="G5" s="67">
        <v>4290</v>
      </c>
      <c r="H5" s="67">
        <v>4306.5</v>
      </c>
      <c r="I5" s="67">
        <v>4284.1000000000004</v>
      </c>
      <c r="J5" s="67">
        <v>4238.5</v>
      </c>
      <c r="K5" s="78">
        <v>0</v>
      </c>
      <c r="L5" s="83">
        <f t="shared" si="0"/>
        <v>18010.434473333331</v>
      </c>
      <c r="M5" s="82">
        <f t="shared" si="1"/>
        <v>17119.099999999999</v>
      </c>
    </row>
    <row r="6" spans="1:14" x14ac:dyDescent="0.2">
      <c r="A6" s="67">
        <v>3</v>
      </c>
      <c r="B6" s="67" t="s">
        <v>71</v>
      </c>
      <c r="C6" s="67" t="s">
        <v>72</v>
      </c>
      <c r="D6" s="67">
        <v>39</v>
      </c>
      <c r="E6" s="78">
        <f>IF(D6&lt;35,(1),(VLOOKUP(D6,koefM!$M$4:'koefM'!$N$69,2,0)))</f>
        <v>1.061766666666667</v>
      </c>
      <c r="F6" s="75">
        <v>0</v>
      </c>
      <c r="G6" s="67">
        <v>4087.7</v>
      </c>
      <c r="H6" s="67">
        <v>0</v>
      </c>
      <c r="I6" s="67">
        <v>4155.3</v>
      </c>
      <c r="J6" s="67">
        <v>4191.1000000000004</v>
      </c>
      <c r="K6" s="78">
        <v>4297.5</v>
      </c>
      <c r="L6" s="83">
        <f t="shared" si="0"/>
        <v>17765.055160000004</v>
      </c>
      <c r="M6" s="82">
        <f t="shared" si="1"/>
        <v>16731.599999999999</v>
      </c>
    </row>
    <row r="7" spans="1:14" x14ac:dyDescent="0.2">
      <c r="A7" s="67">
        <v>4</v>
      </c>
      <c r="B7" s="67" t="s">
        <v>50</v>
      </c>
      <c r="C7" s="67" t="s">
        <v>51</v>
      </c>
      <c r="D7" s="67">
        <v>53</v>
      </c>
      <c r="E7" s="78">
        <f>IF(D7&lt;35,(1),(VLOOKUP(D7,koefM!$M$4:'koefM'!$N$69,2,0)))</f>
        <v>1.2091000000000001</v>
      </c>
      <c r="F7" s="75">
        <v>3329.5</v>
      </c>
      <c r="G7" s="67">
        <v>3684.2</v>
      </c>
      <c r="H7" s="67">
        <v>3562.6</v>
      </c>
      <c r="I7" s="67">
        <v>0</v>
      </c>
      <c r="J7" s="67">
        <v>3723.6</v>
      </c>
      <c r="K7" s="78">
        <v>0</v>
      </c>
      <c r="L7" s="83">
        <f t="shared" si="0"/>
        <v>17290.00909</v>
      </c>
      <c r="M7" s="82">
        <f t="shared" si="1"/>
        <v>14299.9</v>
      </c>
    </row>
    <row r="8" spans="1:14" x14ac:dyDescent="0.2">
      <c r="A8" s="67">
        <v>5</v>
      </c>
      <c r="B8" s="67" t="s">
        <v>32</v>
      </c>
      <c r="C8" s="67" t="s">
        <v>33</v>
      </c>
      <c r="D8" s="67">
        <v>29</v>
      </c>
      <c r="E8" s="78">
        <f>IF(D8&lt;35,(1),(VLOOKUP(D8,koefM!$M$4:'koefM'!$N$69,2,0)))</f>
        <v>1</v>
      </c>
      <c r="F8" s="75">
        <v>4131.6000000000004</v>
      </c>
      <c r="G8" s="67">
        <v>4131.8999999999996</v>
      </c>
      <c r="H8" s="67">
        <v>0</v>
      </c>
      <c r="I8" s="67">
        <v>4375.2</v>
      </c>
      <c r="J8" s="67">
        <v>0</v>
      </c>
      <c r="K8" s="78">
        <v>4340.3999999999996</v>
      </c>
      <c r="L8" s="83">
        <f t="shared" si="0"/>
        <v>16979.099999999999</v>
      </c>
      <c r="M8" s="82">
        <f t="shared" si="1"/>
        <v>16979.099999999999</v>
      </c>
    </row>
    <row r="9" spans="1:14" x14ac:dyDescent="0.2">
      <c r="A9" s="67">
        <v>6</v>
      </c>
      <c r="B9" s="67" t="s">
        <v>42</v>
      </c>
      <c r="C9" s="67" t="s">
        <v>33</v>
      </c>
      <c r="D9" s="67">
        <v>39</v>
      </c>
      <c r="E9" s="78">
        <f>IF(D9&lt;35,(1),(VLOOKUP(D9,koefM!$M$4:'koefM'!$N$69,2,0)))</f>
        <v>1.061766666666667</v>
      </c>
      <c r="F9" s="75">
        <v>3638</v>
      </c>
      <c r="G9" s="67">
        <v>3752.1</v>
      </c>
      <c r="H9" s="67">
        <v>3838.1</v>
      </c>
      <c r="I9" s="67">
        <v>3900.5</v>
      </c>
      <c r="J9" s="67">
        <v>3909.1</v>
      </c>
      <c r="K9" s="78">
        <v>3975.3</v>
      </c>
      <c r="L9" s="83">
        <f t="shared" si="0"/>
        <v>16587.980633333336</v>
      </c>
      <c r="M9" s="82">
        <f t="shared" si="1"/>
        <v>15623</v>
      </c>
    </row>
    <row r="10" spans="1:14" x14ac:dyDescent="0.2">
      <c r="A10" s="67">
        <v>7</v>
      </c>
      <c r="B10" s="67" t="s">
        <v>62</v>
      </c>
      <c r="C10" s="67" t="s">
        <v>63</v>
      </c>
      <c r="D10" s="67">
        <v>33</v>
      </c>
      <c r="E10" s="78">
        <f>IF(D10&lt;35,(1),(VLOOKUP(D10,koefM!$M$4:'koefM'!$N$69,2,0)))</f>
        <v>1</v>
      </c>
      <c r="F10" s="75">
        <v>0</v>
      </c>
      <c r="G10" s="67">
        <v>3646.1</v>
      </c>
      <c r="H10" s="67">
        <v>3611.8</v>
      </c>
      <c r="I10" s="67">
        <v>0</v>
      </c>
      <c r="J10" s="67">
        <v>3724.2</v>
      </c>
      <c r="K10" s="78">
        <v>3910.7</v>
      </c>
      <c r="L10" s="83">
        <f t="shared" si="0"/>
        <v>14892.8</v>
      </c>
      <c r="M10" s="82">
        <f t="shared" si="1"/>
        <v>14892.8</v>
      </c>
    </row>
    <row r="11" spans="1:14" x14ac:dyDescent="0.2">
      <c r="A11" s="67">
        <v>8</v>
      </c>
      <c r="B11" s="67" t="s">
        <v>43</v>
      </c>
      <c r="C11" s="67" t="s">
        <v>44</v>
      </c>
      <c r="D11" s="67">
        <v>37</v>
      </c>
      <c r="E11" s="78">
        <f>IF(D11&lt;35,(1),(VLOOKUP(D11,koefM!$M$4:'koefM'!$N$69,2,0)))</f>
        <v>1.0423333333333333</v>
      </c>
      <c r="F11" s="75">
        <v>3567.2</v>
      </c>
      <c r="G11" s="67">
        <v>3643.2</v>
      </c>
      <c r="H11" s="67">
        <v>3496.4</v>
      </c>
      <c r="I11" s="67">
        <v>3559.1</v>
      </c>
      <c r="J11" s="67">
        <v>0</v>
      </c>
      <c r="K11" s="78">
        <v>3327.8</v>
      </c>
      <c r="L11" s="83">
        <f t="shared" si="0"/>
        <v>14869.8231</v>
      </c>
      <c r="M11" s="82">
        <f t="shared" si="1"/>
        <v>14265.9</v>
      </c>
      <c r="N11" s="7"/>
    </row>
    <row r="12" spans="1:14" x14ac:dyDescent="0.2">
      <c r="A12" s="67">
        <v>9</v>
      </c>
      <c r="B12" s="67" t="s">
        <v>129</v>
      </c>
      <c r="C12" s="67" t="s">
        <v>130</v>
      </c>
      <c r="D12" s="67">
        <v>59</v>
      </c>
      <c r="E12" s="78">
        <f>IF(D12&lt;35,(1),(VLOOKUP(D12,koefM!$M$4:'koefM'!$N$69,2,0)))</f>
        <v>1.2790999999999999</v>
      </c>
      <c r="F12" s="75">
        <v>0</v>
      </c>
      <c r="G12" s="67">
        <v>0</v>
      </c>
      <c r="H12" s="67">
        <v>2829.5</v>
      </c>
      <c r="I12" s="67">
        <v>2713.3</v>
      </c>
      <c r="J12" s="67">
        <v>2641.7</v>
      </c>
      <c r="K12" s="78">
        <v>2662.6</v>
      </c>
      <c r="L12" s="83">
        <f t="shared" si="0"/>
        <v>13874.525609999997</v>
      </c>
      <c r="M12" s="82">
        <f t="shared" si="1"/>
        <v>10847.099999999999</v>
      </c>
      <c r="N12" s="7"/>
    </row>
    <row r="13" spans="1:14" x14ac:dyDescent="0.2">
      <c r="A13" s="67">
        <v>10</v>
      </c>
      <c r="B13" s="67" t="s">
        <v>35</v>
      </c>
      <c r="C13" s="67" t="s">
        <v>34</v>
      </c>
      <c r="D13" s="67">
        <v>30</v>
      </c>
      <c r="E13" s="78">
        <f>IF(D13&lt;35,(1),(VLOOKUP(D13,koefM!$M$4:'koefM'!$N$69,2,0)))</f>
        <v>1</v>
      </c>
      <c r="F13" s="75">
        <v>3356.1</v>
      </c>
      <c r="G13" s="67">
        <v>0</v>
      </c>
      <c r="H13" s="67">
        <v>3557.1</v>
      </c>
      <c r="I13" s="67">
        <v>0</v>
      </c>
      <c r="J13" s="67">
        <v>3142.5</v>
      </c>
      <c r="K13" s="78">
        <v>3272.4</v>
      </c>
      <c r="L13" s="83">
        <f t="shared" si="0"/>
        <v>13328.099999999999</v>
      </c>
      <c r="M13" s="82">
        <f t="shared" si="1"/>
        <v>13328.099999999999</v>
      </c>
    </row>
    <row r="14" spans="1:14" x14ac:dyDescent="0.2">
      <c r="A14" s="92">
        <v>11</v>
      </c>
      <c r="B14" s="93" t="s">
        <v>37</v>
      </c>
      <c r="C14" s="93" t="s">
        <v>38</v>
      </c>
      <c r="D14" s="93">
        <v>30</v>
      </c>
      <c r="E14" s="97">
        <f>IF(D14&lt;35,(1),(VLOOKUP(D14,koefM!$M$4:'koefM'!$N$69,2,0)))</f>
        <v>1</v>
      </c>
      <c r="F14" s="98">
        <v>2897.7</v>
      </c>
      <c r="G14" s="93">
        <v>2964.7</v>
      </c>
      <c r="H14" s="93">
        <v>3238.5</v>
      </c>
      <c r="I14" s="93">
        <v>0</v>
      </c>
      <c r="J14" s="93">
        <v>3127.8</v>
      </c>
      <c r="K14" s="97">
        <v>3429</v>
      </c>
      <c r="L14" s="99">
        <f t="shared" si="0"/>
        <v>12760</v>
      </c>
      <c r="M14" s="82">
        <f t="shared" si="1"/>
        <v>12760</v>
      </c>
    </row>
    <row r="15" spans="1:14" x14ac:dyDescent="0.2">
      <c r="A15" s="92">
        <v>12</v>
      </c>
      <c r="B15" s="93" t="s">
        <v>61</v>
      </c>
      <c r="C15" s="93" t="s">
        <v>51</v>
      </c>
      <c r="D15" s="93">
        <v>32</v>
      </c>
      <c r="E15" s="97">
        <f>IF(D15&lt;35,(1),(VLOOKUP(D15,koefM!$M$4:'koefM'!$N$69,2,0)))</f>
        <v>1</v>
      </c>
      <c r="F15" s="98">
        <v>0</v>
      </c>
      <c r="G15" s="93">
        <v>3872.1</v>
      </c>
      <c r="H15" s="93">
        <v>0</v>
      </c>
      <c r="I15" s="93">
        <v>4458.8999999999996</v>
      </c>
      <c r="J15" s="93">
        <v>4422.8999999999996</v>
      </c>
      <c r="K15" s="97">
        <v>0</v>
      </c>
      <c r="L15" s="99">
        <f t="shared" si="0"/>
        <v>12753.9</v>
      </c>
      <c r="M15" s="82">
        <f t="shared" si="1"/>
        <v>12753.9</v>
      </c>
    </row>
    <row r="16" spans="1:14" x14ac:dyDescent="0.2">
      <c r="A16" s="93">
        <v>13</v>
      </c>
      <c r="B16" s="4" t="s">
        <v>66</v>
      </c>
      <c r="C16" s="4" t="s">
        <v>34</v>
      </c>
      <c r="D16" s="4">
        <v>31</v>
      </c>
      <c r="E16" s="79">
        <f>IF(D16&lt;35,(1),(VLOOKUP(D16,koefM!$M$4:'koefM'!$N$69,2,0)))</f>
        <v>1</v>
      </c>
      <c r="F16" s="76">
        <v>0</v>
      </c>
      <c r="G16" s="93">
        <v>2944.8</v>
      </c>
      <c r="H16" s="4">
        <v>3055.6</v>
      </c>
      <c r="I16" s="4">
        <v>0</v>
      </c>
      <c r="J16" s="4">
        <v>3068.4</v>
      </c>
      <c r="K16" s="79">
        <v>3391.6</v>
      </c>
      <c r="L16" s="84">
        <f t="shared" si="0"/>
        <v>12460.4</v>
      </c>
      <c r="M16" s="82">
        <f t="shared" si="1"/>
        <v>12460.4</v>
      </c>
    </row>
    <row r="17" spans="1:15" x14ac:dyDescent="0.2">
      <c r="A17" s="93">
        <v>14</v>
      </c>
      <c r="B17" s="93" t="s">
        <v>53</v>
      </c>
      <c r="C17" s="93" t="s">
        <v>54</v>
      </c>
      <c r="D17" s="93">
        <v>66</v>
      </c>
      <c r="E17" s="97">
        <f>IF(D17&lt;35,(1),(VLOOKUP(D17,koefM!$M$4:'koefM'!$N$69,2,0)))</f>
        <v>1.3679666666666666</v>
      </c>
      <c r="F17" s="98">
        <v>1860.7</v>
      </c>
      <c r="G17" s="93">
        <v>1941.8</v>
      </c>
      <c r="H17" s="93">
        <v>0</v>
      </c>
      <c r="I17" s="93">
        <v>1987.8</v>
      </c>
      <c r="J17" s="93">
        <v>2058.6999999999998</v>
      </c>
      <c r="K17" s="97">
        <v>0</v>
      </c>
      <c r="L17" s="99">
        <f t="shared" si="0"/>
        <v>10737.170366666665</v>
      </c>
      <c r="M17" s="82">
        <f t="shared" si="1"/>
        <v>7849</v>
      </c>
    </row>
    <row r="18" spans="1:15" x14ac:dyDescent="0.2">
      <c r="A18" s="92">
        <v>15</v>
      </c>
      <c r="B18" s="4" t="s">
        <v>113</v>
      </c>
      <c r="C18" s="4" t="s">
        <v>45</v>
      </c>
      <c r="D18" s="4">
        <v>51</v>
      </c>
      <c r="E18" s="79">
        <f>IF(D18&lt;35,(1),(VLOOKUP(D18,koefM!$M$4:'koefM'!$N$69,2,0)))</f>
        <v>1.1866333333333332</v>
      </c>
      <c r="F18" s="76">
        <v>0</v>
      </c>
      <c r="G18" s="93">
        <v>0</v>
      </c>
      <c r="H18" s="4">
        <v>3000.2</v>
      </c>
      <c r="I18" s="4">
        <v>2886.6</v>
      </c>
      <c r="J18" s="4">
        <v>3044.4</v>
      </c>
      <c r="K18" s="79">
        <v>0</v>
      </c>
      <c r="L18" s="84">
        <f t="shared" si="0"/>
        <v>10598.059626666667</v>
      </c>
      <c r="M18" s="82">
        <f t="shared" si="1"/>
        <v>8931.2000000000007</v>
      </c>
    </row>
    <row r="19" spans="1:15" x14ac:dyDescent="0.2">
      <c r="A19" s="4">
        <v>16</v>
      </c>
      <c r="B19" s="4" t="s">
        <v>77</v>
      </c>
      <c r="C19" s="4" t="s">
        <v>54</v>
      </c>
      <c r="D19" s="4">
        <v>63</v>
      </c>
      <c r="E19" s="79">
        <f>IF(D19&lt;35,(1),(VLOOKUP(D19,koefM!$M$4:'koefM'!$N$69,2,0)))</f>
        <v>1.329</v>
      </c>
      <c r="F19" s="76">
        <v>0</v>
      </c>
      <c r="G19" s="93">
        <v>1853.9</v>
      </c>
      <c r="H19" s="4">
        <v>1983</v>
      </c>
      <c r="I19" s="4">
        <v>0</v>
      </c>
      <c r="J19" s="4">
        <v>1860.3</v>
      </c>
      <c r="K19" s="79">
        <v>2064.9</v>
      </c>
      <c r="L19" s="84">
        <f t="shared" si="0"/>
        <v>10315.830900000001</v>
      </c>
      <c r="M19" s="82">
        <f t="shared" si="1"/>
        <v>7762.1</v>
      </c>
    </row>
    <row r="20" spans="1:15" x14ac:dyDescent="0.2">
      <c r="A20" s="4">
        <v>17</v>
      </c>
      <c r="B20" s="4" t="s">
        <v>135</v>
      </c>
      <c r="C20" s="4" t="s">
        <v>49</v>
      </c>
      <c r="D20" s="4">
        <v>49</v>
      </c>
      <c r="E20" s="79">
        <f>IF(D20&lt;35,(1),(VLOOKUP(D20,koefM!$M$4:'koefM'!$N$69,2,0)))</f>
        <v>1.1647999999999998</v>
      </c>
      <c r="F20" s="76">
        <v>0</v>
      </c>
      <c r="G20" s="93">
        <v>0</v>
      </c>
      <c r="H20" s="4">
        <v>0</v>
      </c>
      <c r="I20" s="4">
        <v>2716.5</v>
      </c>
      <c r="J20" s="4">
        <v>2961.8</v>
      </c>
      <c r="K20" s="79">
        <v>3170.6</v>
      </c>
      <c r="L20" s="84">
        <f t="shared" si="0"/>
        <v>10307.198719999999</v>
      </c>
      <c r="M20" s="82">
        <f t="shared" si="1"/>
        <v>8848.9</v>
      </c>
      <c r="N20" s="8"/>
      <c r="O20" s="11"/>
    </row>
    <row r="21" spans="1:15" x14ac:dyDescent="0.2">
      <c r="A21" s="4">
        <v>18</v>
      </c>
      <c r="B21" s="4" t="s">
        <v>52</v>
      </c>
      <c r="C21" s="4" t="s">
        <v>128</v>
      </c>
      <c r="D21" s="4">
        <v>51</v>
      </c>
      <c r="E21" s="79">
        <f>IF(D21&lt;35,(1),(VLOOKUP(D21,koefM!$M$4:'koefM'!$N$69,2,0)))</f>
        <v>1.1866333333333332</v>
      </c>
      <c r="F21" s="76">
        <v>1463.1</v>
      </c>
      <c r="G21" s="93">
        <v>0</v>
      </c>
      <c r="H21" s="4">
        <v>1681.6</v>
      </c>
      <c r="I21" s="4">
        <v>1561.1</v>
      </c>
      <c r="J21" s="4">
        <v>1913.6</v>
      </c>
      <c r="K21" s="79">
        <v>2037</v>
      </c>
      <c r="L21" s="84">
        <f t="shared" si="0"/>
        <v>8535.8095566666652</v>
      </c>
      <c r="M21" s="82">
        <f t="shared" si="1"/>
        <v>7193.2999999999993</v>
      </c>
    </row>
    <row r="22" spans="1:15" x14ac:dyDescent="0.2">
      <c r="A22" s="4">
        <v>19</v>
      </c>
      <c r="B22" s="4" t="s">
        <v>73</v>
      </c>
      <c r="C22" s="4" t="s">
        <v>74</v>
      </c>
      <c r="D22" s="4">
        <v>51</v>
      </c>
      <c r="E22" s="79">
        <f>IF(D22&lt;35,(1),(VLOOKUP(D22,koefM!$M$4:'koefM'!$N$69,2,0)))</f>
        <v>1.1866333333333332</v>
      </c>
      <c r="F22" s="76">
        <v>0</v>
      </c>
      <c r="G22" s="93">
        <v>1969.5</v>
      </c>
      <c r="H22" s="4">
        <v>0</v>
      </c>
      <c r="I22" s="4">
        <v>0</v>
      </c>
      <c r="J22" s="4">
        <v>2254.6</v>
      </c>
      <c r="K22" s="79">
        <v>2585.3000000000002</v>
      </c>
      <c r="L22" s="84">
        <f t="shared" si="0"/>
        <v>8080.261019999999</v>
      </c>
      <c r="M22" s="82">
        <f t="shared" si="1"/>
        <v>6809.4</v>
      </c>
      <c r="N22" s="7"/>
    </row>
    <row r="23" spans="1:15" x14ac:dyDescent="0.2">
      <c r="A23" s="4">
        <v>20</v>
      </c>
      <c r="B23" s="4" t="s">
        <v>48</v>
      </c>
      <c r="C23" s="4" t="s">
        <v>49</v>
      </c>
      <c r="D23" s="4">
        <v>41</v>
      </c>
      <c r="E23" s="79">
        <f>IF(D23&lt;35,(1),(VLOOKUP(D23,koefM!$M$4:'koefM'!$N$69,2,0)))</f>
        <v>1.0816333333333334</v>
      </c>
      <c r="F23" s="76">
        <v>2536.6999999999998</v>
      </c>
      <c r="G23" s="93">
        <v>2275</v>
      </c>
      <c r="H23" s="4">
        <v>0</v>
      </c>
      <c r="I23" s="4">
        <v>0</v>
      </c>
      <c r="J23" s="4">
        <v>2218.5</v>
      </c>
      <c r="K23" s="79">
        <v>0</v>
      </c>
      <c r="L23" s="84">
        <f t="shared" si="0"/>
        <v>7604.0986600000006</v>
      </c>
      <c r="M23" s="82">
        <f t="shared" si="1"/>
        <v>7030.2</v>
      </c>
      <c r="N23" s="7"/>
    </row>
    <row r="24" spans="1:15" x14ac:dyDescent="0.2">
      <c r="A24" s="4">
        <v>21</v>
      </c>
      <c r="B24" s="4" t="s">
        <v>75</v>
      </c>
      <c r="C24" s="4" t="s">
        <v>76</v>
      </c>
      <c r="D24" s="4">
        <v>48</v>
      </c>
      <c r="E24" s="79">
        <f>IF(D24&lt;35,(1),(VLOOKUP(D24,koefM!$M$4:'koefM'!$N$69,2,0)))</f>
        <v>1.1541333333333332</v>
      </c>
      <c r="F24" s="76">
        <v>0</v>
      </c>
      <c r="G24" s="93">
        <v>1092.9000000000001</v>
      </c>
      <c r="H24" s="4">
        <v>1496.4</v>
      </c>
      <c r="I24" s="4">
        <v>0</v>
      </c>
      <c r="J24" s="4">
        <v>1372.9</v>
      </c>
      <c r="K24" s="79">
        <v>1639</v>
      </c>
      <c r="L24" s="84">
        <f t="shared" si="0"/>
        <v>6464.5316266666669</v>
      </c>
      <c r="M24" s="82">
        <f t="shared" si="1"/>
        <v>5601.2000000000007</v>
      </c>
      <c r="N24" s="7"/>
    </row>
    <row r="25" spans="1:15" x14ac:dyDescent="0.2">
      <c r="A25" s="4">
        <v>22</v>
      </c>
      <c r="B25" s="4" t="s">
        <v>64</v>
      </c>
      <c r="C25" s="4" t="s">
        <v>126</v>
      </c>
      <c r="D25" s="4">
        <v>43</v>
      </c>
      <c r="E25" s="79">
        <f>IF(D25&lt;35,(1),(VLOOKUP(D25,koefM!$M$4:'koefM'!$N$69,2,0)))</f>
        <v>1.1019333333333332</v>
      </c>
      <c r="F25" s="76">
        <v>0</v>
      </c>
      <c r="G25" s="93">
        <v>0</v>
      </c>
      <c r="H25" s="4">
        <v>2697.6</v>
      </c>
      <c r="I25" s="4">
        <v>0</v>
      </c>
      <c r="J25" s="4">
        <v>2768.4</v>
      </c>
      <c r="K25" s="79">
        <v>0</v>
      </c>
      <c r="L25" s="84">
        <f t="shared" si="0"/>
        <v>6023.1675999999998</v>
      </c>
      <c r="M25" s="82">
        <f t="shared" si="1"/>
        <v>5466</v>
      </c>
      <c r="N25" s="7"/>
    </row>
    <row r="26" spans="1:15" x14ac:dyDescent="0.2">
      <c r="A26" s="4">
        <v>23</v>
      </c>
      <c r="B26" s="4" t="s">
        <v>67</v>
      </c>
      <c r="C26" s="4" t="s">
        <v>65</v>
      </c>
      <c r="D26" s="4">
        <v>28</v>
      </c>
      <c r="E26" s="79">
        <f>IF(D26&lt;35,(1),(VLOOKUP(D26,koefM!$M$4:'koefM'!$N$69,2,0)))</f>
        <v>1</v>
      </c>
      <c r="F26" s="76">
        <v>0</v>
      </c>
      <c r="G26" s="93">
        <v>2055</v>
      </c>
      <c r="H26" s="4">
        <v>0</v>
      </c>
      <c r="I26" s="4">
        <v>1971.1</v>
      </c>
      <c r="J26" s="4">
        <v>1926.4</v>
      </c>
      <c r="K26" s="79">
        <v>0</v>
      </c>
      <c r="L26" s="84">
        <f t="shared" si="0"/>
        <v>5952.5</v>
      </c>
      <c r="M26" s="82">
        <f t="shared" si="1"/>
        <v>5952.5</v>
      </c>
    </row>
    <row r="27" spans="1:15" x14ac:dyDescent="0.2">
      <c r="A27" s="4">
        <v>24</v>
      </c>
      <c r="B27" s="4" t="s">
        <v>79</v>
      </c>
      <c r="C27" s="4" t="s">
        <v>80</v>
      </c>
      <c r="D27" s="4">
        <v>70</v>
      </c>
      <c r="E27" s="79">
        <f>IF(D27&lt;35,(1),(VLOOKUP(D27,koefM!$M$4:'koefM'!$N$69,2,0)))</f>
        <v>1.4223666666666668</v>
      </c>
      <c r="F27" s="76">
        <v>0</v>
      </c>
      <c r="G27" s="93">
        <v>865.2</v>
      </c>
      <c r="H27" s="4">
        <v>0</v>
      </c>
      <c r="I27" s="4">
        <v>875.1</v>
      </c>
      <c r="J27" s="4">
        <v>989.1</v>
      </c>
      <c r="K27" s="79">
        <v>1426.6</v>
      </c>
      <c r="L27" s="84">
        <f t="shared" si="0"/>
        <v>5911.3558666666668</v>
      </c>
      <c r="M27" s="82">
        <f t="shared" si="1"/>
        <v>4156</v>
      </c>
      <c r="N27" s="7"/>
    </row>
    <row r="28" spans="1:15" x14ac:dyDescent="0.2">
      <c r="A28" s="4">
        <v>25</v>
      </c>
      <c r="B28" s="4" t="s">
        <v>138</v>
      </c>
      <c r="C28" s="4" t="s">
        <v>127</v>
      </c>
      <c r="D28" s="4">
        <v>63</v>
      </c>
      <c r="E28" s="79">
        <f>IF(D28&lt;35,(1),(VLOOKUP(D28,koefM!$M$4:'koefM'!$N$69,2,0)))</f>
        <v>1.329</v>
      </c>
      <c r="F28" s="76">
        <v>0</v>
      </c>
      <c r="G28" s="93">
        <v>0</v>
      </c>
      <c r="H28" s="4">
        <v>0</v>
      </c>
      <c r="I28" s="4">
        <v>2128.6999999999998</v>
      </c>
      <c r="J28" s="4">
        <v>2159.5</v>
      </c>
      <c r="K28" s="79">
        <v>0</v>
      </c>
      <c r="L28" s="84">
        <f t="shared" si="0"/>
        <v>5699.0177999999996</v>
      </c>
      <c r="M28" s="82">
        <f t="shared" si="1"/>
        <v>4288.2</v>
      </c>
    </row>
    <row r="29" spans="1:15" x14ac:dyDescent="0.2">
      <c r="A29" s="4">
        <v>26</v>
      </c>
      <c r="B29" s="4" t="s">
        <v>46</v>
      </c>
      <c r="C29" s="4" t="s">
        <v>47</v>
      </c>
      <c r="D29" s="4">
        <v>36</v>
      </c>
      <c r="E29" s="79">
        <f>IF(D29&lt;35,(1),(VLOOKUP(D29,koefM!$M$4:'koefM'!$N$69,2,0)))</f>
        <v>1.0327833333333334</v>
      </c>
      <c r="F29" s="76">
        <v>2728.7</v>
      </c>
      <c r="G29" s="93">
        <v>0</v>
      </c>
      <c r="H29" s="4">
        <v>2694.6</v>
      </c>
      <c r="I29" s="4">
        <v>0</v>
      </c>
      <c r="J29" s="4">
        <v>0</v>
      </c>
      <c r="K29" s="79">
        <v>0</v>
      </c>
      <c r="L29" s="84">
        <f t="shared" si="0"/>
        <v>5601.0938516666665</v>
      </c>
      <c r="M29" s="82">
        <f t="shared" si="1"/>
        <v>5423.2999999999993</v>
      </c>
    </row>
    <row r="30" spans="1:15" x14ac:dyDescent="0.2">
      <c r="A30" s="4">
        <v>27</v>
      </c>
      <c r="B30" s="93" t="s">
        <v>170</v>
      </c>
      <c r="C30" s="93" t="s">
        <v>51</v>
      </c>
      <c r="D30" s="93">
        <v>64</v>
      </c>
      <c r="E30" s="79">
        <f>IF(D30&lt;35,(1),(VLOOKUP(D30,koefM!$M$4:'koefM'!$N$69,2,0)))</f>
        <v>1.3416666666666668</v>
      </c>
      <c r="F30" s="98">
        <v>0</v>
      </c>
      <c r="G30" s="93">
        <v>0</v>
      </c>
      <c r="H30" s="93">
        <v>0</v>
      </c>
      <c r="I30" s="93">
        <v>0</v>
      </c>
      <c r="J30" s="93">
        <v>1727.9</v>
      </c>
      <c r="K30" s="97">
        <v>2026.1</v>
      </c>
      <c r="L30" s="84">
        <f t="shared" si="0"/>
        <v>5036.6166666666668</v>
      </c>
      <c r="M30" s="82">
        <f t="shared" si="1"/>
        <v>3754</v>
      </c>
    </row>
    <row r="31" spans="1:15" x14ac:dyDescent="0.2">
      <c r="A31" s="4">
        <v>28</v>
      </c>
      <c r="B31" s="92" t="s">
        <v>132</v>
      </c>
      <c r="C31" s="92" t="s">
        <v>133</v>
      </c>
      <c r="D31" s="92">
        <v>20</v>
      </c>
      <c r="E31" s="79">
        <f>IF(D31&lt;35,(1),(VLOOKUP(D31,koefM!$M$4:'koefM'!$N$69,2,0)))</f>
        <v>1</v>
      </c>
      <c r="F31" s="76">
        <v>0</v>
      </c>
      <c r="G31" s="93">
        <v>0</v>
      </c>
      <c r="H31" s="92">
        <v>0</v>
      </c>
      <c r="I31" s="92">
        <v>2335.6999999999998</v>
      </c>
      <c r="J31" s="92">
        <v>2183.6</v>
      </c>
      <c r="K31" s="79">
        <v>0</v>
      </c>
      <c r="L31" s="84">
        <f t="shared" si="0"/>
        <v>4519.2999999999993</v>
      </c>
      <c r="M31" s="82">
        <f t="shared" si="1"/>
        <v>4519.2999999999993</v>
      </c>
    </row>
    <row r="32" spans="1:15" x14ac:dyDescent="0.2">
      <c r="A32" s="4">
        <v>29</v>
      </c>
      <c r="B32" s="4" t="s">
        <v>40</v>
      </c>
      <c r="C32" s="4" t="s">
        <v>41</v>
      </c>
      <c r="D32" s="4">
        <v>22</v>
      </c>
      <c r="E32" s="79">
        <f>IF(D32&lt;35,(1),(VLOOKUP(D32,koefM!$M$4:'koefM'!$N$69,2,0)))</f>
        <v>1</v>
      </c>
      <c r="F32" s="76">
        <v>2278.6999999999998</v>
      </c>
      <c r="G32" s="93">
        <v>0</v>
      </c>
      <c r="H32" s="4">
        <v>2156.1</v>
      </c>
      <c r="I32" s="4">
        <v>0</v>
      </c>
      <c r="J32" s="4">
        <v>0</v>
      </c>
      <c r="K32" s="79">
        <v>0</v>
      </c>
      <c r="L32" s="84">
        <f t="shared" si="0"/>
        <v>4434.7999999999993</v>
      </c>
      <c r="M32" s="82">
        <f t="shared" si="1"/>
        <v>4434.7999999999993</v>
      </c>
    </row>
    <row r="33" spans="1:14" x14ac:dyDescent="0.2">
      <c r="A33" s="92">
        <v>30</v>
      </c>
      <c r="B33" s="4" t="s">
        <v>68</v>
      </c>
      <c r="C33" s="4" t="s">
        <v>69</v>
      </c>
      <c r="D33" s="4">
        <v>30</v>
      </c>
      <c r="E33" s="79">
        <f>IF(D33&lt;35,(1),(VLOOKUP(D33,koefM!$M$4:'koefM'!$N$69,2,0)))</f>
        <v>1</v>
      </c>
      <c r="F33" s="76">
        <v>0</v>
      </c>
      <c r="G33" s="93">
        <v>1771.5</v>
      </c>
      <c r="H33" s="4">
        <v>0</v>
      </c>
      <c r="I33" s="4">
        <v>0</v>
      </c>
      <c r="J33" s="4">
        <v>0</v>
      </c>
      <c r="K33" s="79">
        <v>2420.6</v>
      </c>
      <c r="L33" s="84">
        <f t="shared" si="0"/>
        <v>4192.1000000000004</v>
      </c>
      <c r="M33" s="82">
        <f t="shared" si="1"/>
        <v>4192.1000000000004</v>
      </c>
    </row>
    <row r="34" spans="1:14" x14ac:dyDescent="0.2">
      <c r="A34" s="4">
        <v>31</v>
      </c>
      <c r="B34" s="4" t="s">
        <v>136</v>
      </c>
      <c r="C34" s="4" t="s">
        <v>137</v>
      </c>
      <c r="D34" s="4">
        <v>46</v>
      </c>
      <c r="E34" s="79">
        <f>IF(D34&lt;35,(1),(VLOOKUP(D34,koefM!$M$4:'koefM'!$N$69,2,0)))</f>
        <v>1.1328666666666667</v>
      </c>
      <c r="F34" s="76">
        <v>0</v>
      </c>
      <c r="G34" s="93">
        <v>0</v>
      </c>
      <c r="H34" s="4">
        <v>0</v>
      </c>
      <c r="I34" s="4">
        <v>1723.2</v>
      </c>
      <c r="J34" s="4">
        <v>1750.1</v>
      </c>
      <c r="K34" s="79">
        <v>0</v>
      </c>
      <c r="L34" s="84">
        <f t="shared" si="0"/>
        <v>3934.7857933333335</v>
      </c>
      <c r="M34" s="82">
        <f t="shared" si="1"/>
        <v>3473.3</v>
      </c>
    </row>
    <row r="35" spans="1:14" x14ac:dyDescent="0.2">
      <c r="A35" s="4">
        <v>32</v>
      </c>
      <c r="B35" s="4" t="s">
        <v>134</v>
      </c>
      <c r="C35" s="4" t="s">
        <v>127</v>
      </c>
      <c r="D35" s="4">
        <v>20</v>
      </c>
      <c r="E35" s="79">
        <f>IF(D35&lt;35,(1),(VLOOKUP(D35,koefM!$M$4:'koefM'!$N$69,2,0)))</f>
        <v>1</v>
      </c>
      <c r="F35" s="76">
        <v>0</v>
      </c>
      <c r="G35" s="93">
        <v>0</v>
      </c>
      <c r="H35" s="4">
        <v>0</v>
      </c>
      <c r="I35" s="4">
        <v>1197</v>
      </c>
      <c r="J35" s="4">
        <v>0</v>
      </c>
      <c r="K35" s="79">
        <v>2490.1</v>
      </c>
      <c r="L35" s="84">
        <f t="shared" si="0"/>
        <v>3687.1</v>
      </c>
      <c r="M35" s="82">
        <f t="shared" si="1"/>
        <v>3687.1</v>
      </c>
    </row>
    <row r="36" spans="1:14" x14ac:dyDescent="0.2">
      <c r="A36" s="4">
        <v>33</v>
      </c>
      <c r="B36" s="4" t="s">
        <v>78</v>
      </c>
      <c r="C36" s="4" t="s">
        <v>72</v>
      </c>
      <c r="D36" s="4">
        <v>62</v>
      </c>
      <c r="E36" s="79">
        <f>IF(D36&lt;35,(1),(VLOOKUP(D36,koefM!$M$4:'koefM'!$N$69,2,0)))</f>
        <v>1.3163333333333334</v>
      </c>
      <c r="F36" s="76">
        <v>0</v>
      </c>
      <c r="G36" s="93">
        <v>353.4</v>
      </c>
      <c r="H36" s="4">
        <v>471</v>
      </c>
      <c r="I36" s="4">
        <v>0</v>
      </c>
      <c r="J36" s="4">
        <v>0</v>
      </c>
      <c r="K36" s="79">
        <v>0</v>
      </c>
      <c r="L36" s="84">
        <f t="shared" si="0"/>
        <v>1085.1851999999999</v>
      </c>
      <c r="M36" s="82">
        <f t="shared" si="1"/>
        <v>824.4</v>
      </c>
    </row>
    <row r="37" spans="1:14" x14ac:dyDescent="0.2">
      <c r="A37" s="107">
        <v>34</v>
      </c>
      <c r="B37" s="107"/>
      <c r="C37" s="107"/>
      <c r="D37" s="107"/>
      <c r="E37" s="108"/>
      <c r="F37" s="109"/>
      <c r="G37" s="110"/>
      <c r="H37" s="107"/>
      <c r="I37" s="107"/>
      <c r="J37" s="107"/>
      <c r="K37" s="108"/>
      <c r="L37" s="111"/>
      <c r="M37" s="112"/>
    </row>
    <row r="38" spans="1:14" x14ac:dyDescent="0.2">
      <c r="A38" s="8"/>
      <c r="B38" s="8"/>
      <c r="C38" s="8"/>
      <c r="D38" s="8"/>
      <c r="E38" s="8"/>
      <c r="F38" s="8"/>
      <c r="G38" s="7"/>
      <c r="H38" s="8"/>
      <c r="I38" s="8"/>
      <c r="J38" s="8"/>
      <c r="K38" s="8"/>
      <c r="L38" s="113"/>
      <c r="M38" s="114"/>
      <c r="N38" s="8"/>
    </row>
    <row r="39" spans="1:14" x14ac:dyDescent="0.2">
      <c r="A39" s="8"/>
      <c r="B39" s="8"/>
      <c r="C39" s="8"/>
      <c r="D39" s="8"/>
      <c r="E39" s="8"/>
      <c r="F39" s="8"/>
      <c r="G39" s="7"/>
      <c r="H39" s="8"/>
      <c r="I39" s="8"/>
      <c r="J39" s="8"/>
      <c r="K39" s="8"/>
      <c r="L39" s="113"/>
      <c r="M39" s="114"/>
      <c r="N39" s="8"/>
    </row>
    <row r="40" spans="1:14" x14ac:dyDescent="0.2">
      <c r="A40" s="8"/>
      <c r="B40" s="8"/>
      <c r="C40" s="8"/>
      <c r="D40" s="8"/>
      <c r="E40" s="8"/>
      <c r="F40" s="8"/>
      <c r="G40" s="7"/>
      <c r="H40" s="8"/>
      <c r="I40" s="8"/>
      <c r="J40" s="8"/>
      <c r="K40" s="8"/>
      <c r="L40" s="113"/>
      <c r="M40" s="114"/>
      <c r="N40" s="8"/>
    </row>
    <row r="41" spans="1:14" x14ac:dyDescent="0.2">
      <c r="A41" s="8"/>
      <c r="B41" s="8"/>
      <c r="C41" s="8"/>
      <c r="D41" s="8"/>
      <c r="E41" s="8"/>
      <c r="F41" s="8"/>
      <c r="G41" s="7"/>
      <c r="H41" s="8"/>
      <c r="I41" s="8"/>
      <c r="J41" s="8"/>
      <c r="K41" s="8"/>
      <c r="L41" s="113"/>
      <c r="M41" s="114"/>
      <c r="N41" s="8"/>
    </row>
    <row r="42" spans="1:14" x14ac:dyDescent="0.2">
      <c r="A42" s="8"/>
      <c r="B42" s="8"/>
      <c r="C42" s="8"/>
      <c r="D42" s="8"/>
      <c r="E42" s="8"/>
      <c r="F42" s="8"/>
      <c r="G42" s="7"/>
      <c r="H42" s="8"/>
      <c r="I42" s="8"/>
      <c r="J42" s="8"/>
      <c r="K42" s="8"/>
      <c r="L42" s="113"/>
      <c r="M42" s="114"/>
      <c r="N42" s="8"/>
    </row>
    <row r="43" spans="1:14" x14ac:dyDescent="0.2">
      <c r="A43" s="8"/>
      <c r="B43" s="8"/>
      <c r="C43" s="8"/>
      <c r="D43" s="8"/>
      <c r="E43" s="8"/>
      <c r="F43" s="8"/>
      <c r="G43" s="7"/>
      <c r="H43" s="8"/>
      <c r="I43" s="8"/>
      <c r="J43" s="8"/>
      <c r="K43" s="8"/>
      <c r="L43" s="113"/>
      <c r="M43" s="114"/>
      <c r="N43" s="8"/>
    </row>
    <row r="44" spans="1:14" x14ac:dyDescent="0.2">
      <c r="A44" s="8"/>
      <c r="B44" s="8"/>
      <c r="C44" s="8"/>
      <c r="D44" s="8"/>
      <c r="E44" s="8"/>
      <c r="F44" s="8"/>
      <c r="G44" s="7"/>
      <c r="H44" s="8"/>
      <c r="I44" s="8"/>
      <c r="J44" s="8"/>
      <c r="K44" s="8"/>
      <c r="L44" s="113"/>
      <c r="M44" s="114"/>
      <c r="N44" s="8"/>
    </row>
    <row r="45" spans="1:14" x14ac:dyDescent="0.2">
      <c r="A45" s="8"/>
      <c r="B45" s="8"/>
      <c r="C45" s="8"/>
      <c r="D45" s="8"/>
      <c r="E45" s="8"/>
      <c r="F45" s="8"/>
      <c r="G45" s="7"/>
      <c r="H45" s="8"/>
      <c r="I45" s="8"/>
      <c r="J45" s="8"/>
      <c r="K45" s="8"/>
      <c r="L45" s="113"/>
      <c r="M45" s="114"/>
      <c r="N45" s="8"/>
    </row>
    <row r="46" spans="1:14" x14ac:dyDescent="0.2">
      <c r="A46" s="8"/>
      <c r="B46" s="8"/>
      <c r="C46" s="8"/>
      <c r="D46" s="8"/>
      <c r="E46" s="8"/>
      <c r="F46" s="8"/>
      <c r="G46" s="7"/>
      <c r="H46" s="8"/>
      <c r="I46" s="8"/>
      <c r="J46" s="8"/>
      <c r="K46" s="8"/>
      <c r="L46" s="113"/>
      <c r="M46" s="114"/>
      <c r="N46" s="8"/>
    </row>
    <row r="47" spans="1:14" x14ac:dyDescent="0.2">
      <c r="A47" s="8"/>
      <c r="B47" s="7"/>
      <c r="C47" s="7"/>
      <c r="D47" s="7"/>
      <c r="E47" s="8"/>
      <c r="F47" s="7"/>
      <c r="G47" s="7"/>
      <c r="H47" s="7"/>
      <c r="I47" s="7"/>
      <c r="J47" s="7"/>
      <c r="K47" s="7"/>
      <c r="L47" s="113"/>
      <c r="M47" s="114"/>
      <c r="N47" s="8"/>
    </row>
    <row r="48" spans="1:14" x14ac:dyDescent="0.2">
      <c r="A48" s="8"/>
      <c r="B48" s="8"/>
      <c r="C48" s="8"/>
      <c r="D48" s="8"/>
      <c r="E48" s="8"/>
      <c r="F48" s="8"/>
      <c r="G48" s="7"/>
      <c r="H48" s="8"/>
      <c r="I48" s="8"/>
      <c r="J48" s="8"/>
      <c r="K48" s="8"/>
      <c r="L48" s="113"/>
      <c r="M48" s="114"/>
      <c r="N48" s="8"/>
    </row>
    <row r="49" spans="1:14" x14ac:dyDescent="0.2">
      <c r="A49" s="8"/>
      <c r="B49" s="7"/>
      <c r="C49" s="7"/>
      <c r="D49" s="7"/>
      <c r="E49" s="8"/>
      <c r="F49" s="7"/>
      <c r="G49" s="7"/>
      <c r="H49" s="7"/>
      <c r="I49" s="7"/>
      <c r="J49" s="7"/>
      <c r="K49" s="7"/>
      <c r="L49" s="113"/>
      <c r="M49" s="114"/>
      <c r="N49" s="8"/>
    </row>
    <row r="50" spans="1:14" x14ac:dyDescent="0.2">
      <c r="A50" s="8"/>
      <c r="B50" s="8"/>
      <c r="C50" s="8"/>
      <c r="D50" s="8"/>
      <c r="E50" s="8"/>
      <c r="F50" s="8"/>
      <c r="G50" s="7"/>
      <c r="H50" s="8"/>
      <c r="I50" s="8"/>
      <c r="J50" s="8"/>
      <c r="K50" s="8"/>
      <c r="L50" s="113"/>
      <c r="M50" s="114"/>
      <c r="N50" s="8"/>
    </row>
    <row r="51" spans="1:14" x14ac:dyDescent="0.2">
      <c r="A51" s="8"/>
      <c r="B51" s="8"/>
      <c r="C51" s="8"/>
      <c r="D51" s="8"/>
      <c r="E51" s="8"/>
      <c r="F51" s="8"/>
      <c r="G51" s="7"/>
      <c r="H51" s="8"/>
      <c r="I51" s="8"/>
      <c r="J51" s="8"/>
      <c r="K51" s="8"/>
      <c r="L51" s="113"/>
      <c r="M51" s="114"/>
      <c r="N51" s="8"/>
    </row>
    <row r="52" spans="1:14" x14ac:dyDescent="0.2">
      <c r="A52" s="8"/>
      <c r="B52" s="8"/>
      <c r="C52" s="8"/>
      <c r="D52" s="8"/>
      <c r="E52" s="8"/>
      <c r="F52" s="8"/>
      <c r="G52" s="7"/>
      <c r="H52" s="8"/>
      <c r="I52" s="8"/>
      <c r="J52" s="8"/>
      <c r="K52" s="8"/>
      <c r="L52" s="113"/>
      <c r="M52" s="114"/>
      <c r="N52" s="8"/>
    </row>
    <row r="53" spans="1:14" x14ac:dyDescent="0.2">
      <c r="A53" s="8"/>
      <c r="B53" s="8"/>
      <c r="C53" s="8"/>
      <c r="D53" s="8"/>
      <c r="E53" s="8"/>
      <c r="F53" s="8"/>
      <c r="G53" s="7"/>
      <c r="H53" s="8"/>
      <c r="I53" s="8"/>
      <c r="J53" s="8"/>
      <c r="K53" s="8"/>
      <c r="L53" s="113"/>
      <c r="M53" s="114"/>
      <c r="N53" s="8"/>
    </row>
    <row r="54" spans="1:14" x14ac:dyDescent="0.2">
      <c r="A54" s="8"/>
      <c r="B54" s="8"/>
      <c r="C54" s="8"/>
      <c r="D54" s="8"/>
      <c r="E54" s="8"/>
      <c r="F54" s="8"/>
      <c r="G54" s="7"/>
      <c r="H54" s="8"/>
      <c r="I54" s="8"/>
      <c r="J54" s="8"/>
      <c r="K54" s="8"/>
      <c r="L54" s="113"/>
      <c r="M54" s="114"/>
      <c r="N54" s="8"/>
    </row>
    <row r="55" spans="1:14" x14ac:dyDescent="0.2">
      <c r="A55" s="8"/>
      <c r="B55" s="8"/>
      <c r="C55" s="8"/>
      <c r="D55" s="8"/>
      <c r="E55" s="8"/>
      <c r="F55" s="8"/>
      <c r="G55" s="7"/>
      <c r="H55" s="8"/>
      <c r="I55" s="8"/>
      <c r="J55" s="8"/>
      <c r="K55" s="8"/>
      <c r="L55" s="113"/>
      <c r="M55" s="114"/>
      <c r="N55" s="8"/>
    </row>
    <row r="56" spans="1:14" x14ac:dyDescent="0.2">
      <c r="A56" s="8"/>
      <c r="B56" s="8"/>
      <c r="C56" s="8"/>
      <c r="D56" s="8"/>
      <c r="E56" s="8"/>
      <c r="F56" s="8"/>
      <c r="G56" s="7"/>
      <c r="H56" s="8"/>
      <c r="I56" s="8"/>
      <c r="J56" s="8"/>
      <c r="K56" s="8"/>
      <c r="L56" s="113"/>
      <c r="M56" s="114"/>
      <c r="N56" s="8"/>
    </row>
    <row r="57" spans="1:14" x14ac:dyDescent="0.2">
      <c r="A57" s="8"/>
      <c r="B57" s="8"/>
      <c r="C57" s="8"/>
      <c r="D57" s="8"/>
      <c r="E57" s="8"/>
      <c r="F57" s="8"/>
      <c r="G57" s="7"/>
      <c r="H57" s="8"/>
      <c r="I57" s="8"/>
      <c r="J57" s="8"/>
      <c r="K57" s="8"/>
      <c r="L57" s="113"/>
      <c r="M57" s="114"/>
      <c r="N57" s="8"/>
    </row>
    <row r="58" spans="1:14" x14ac:dyDescent="0.2">
      <c r="A58" s="115"/>
      <c r="B58" s="8"/>
      <c r="C58" s="8"/>
      <c r="D58" s="8"/>
      <c r="E58" s="8"/>
      <c r="F58" s="8"/>
      <c r="G58" s="7"/>
      <c r="H58" s="8"/>
      <c r="I58" s="8"/>
      <c r="J58" s="8"/>
      <c r="K58" s="8"/>
      <c r="L58" s="113"/>
      <c r="M58" s="114"/>
      <c r="N58" s="8"/>
    </row>
    <row r="59" spans="1:14" x14ac:dyDescent="0.2">
      <c r="A59" s="7"/>
      <c r="B59" s="8"/>
      <c r="C59" s="8"/>
      <c r="D59" s="8"/>
      <c r="E59" s="8"/>
      <c r="F59" s="8"/>
      <c r="G59" s="7"/>
      <c r="H59" s="8"/>
      <c r="I59" s="8"/>
      <c r="J59" s="8"/>
      <c r="K59" s="8"/>
      <c r="L59" s="113"/>
      <c r="M59" s="114"/>
      <c r="N59" s="8"/>
    </row>
    <row r="60" spans="1:14" x14ac:dyDescent="0.2">
      <c r="A60" s="7"/>
      <c r="B60" s="8"/>
      <c r="C60" s="8"/>
      <c r="D60" s="8"/>
      <c r="E60" s="8"/>
      <c r="F60" s="8"/>
      <c r="G60" s="7"/>
      <c r="H60" s="8"/>
      <c r="I60" s="8"/>
      <c r="J60" s="8"/>
      <c r="K60" s="8"/>
      <c r="L60" s="113"/>
      <c r="M60" s="114"/>
      <c r="N60" s="8"/>
    </row>
    <row r="61" spans="1:14" x14ac:dyDescent="0.2">
      <c r="A61" s="7"/>
      <c r="B61" s="8"/>
      <c r="C61" s="8"/>
      <c r="D61" s="8"/>
      <c r="E61" s="8"/>
      <c r="F61" s="8"/>
      <c r="G61" s="7"/>
      <c r="H61" s="8"/>
      <c r="I61" s="8"/>
      <c r="J61" s="8"/>
      <c r="K61" s="8"/>
      <c r="L61" s="113"/>
      <c r="M61" s="114"/>
      <c r="N61" s="8"/>
    </row>
    <row r="62" spans="1:14" x14ac:dyDescent="0.2">
      <c r="A62" s="7"/>
      <c r="B62" s="7"/>
      <c r="C62" s="7"/>
      <c r="D62" s="7"/>
      <c r="E62" s="8"/>
      <c r="F62" s="7"/>
      <c r="G62" s="7"/>
      <c r="H62" s="7"/>
      <c r="I62" s="7"/>
      <c r="J62" s="7"/>
      <c r="K62" s="7"/>
      <c r="L62" s="113"/>
      <c r="M62" s="114"/>
      <c r="N62" s="8"/>
    </row>
    <row r="63" spans="1:14" x14ac:dyDescent="0.2">
      <c r="A63" s="116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</row>
    <row r="64" spans="1:14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</row>
    <row r="65" spans="1:14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1:14" x14ac:dyDescent="0.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</row>
    <row r="67" spans="1:14" x14ac:dyDescent="0.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</row>
    <row r="68" spans="1:14" x14ac:dyDescent="0.2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</row>
    <row r="69" spans="1:14" x14ac:dyDescent="0.2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</row>
    <row r="70" spans="1:14" x14ac:dyDescent="0.2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</row>
    <row r="71" spans="1:14" x14ac:dyDescent="0.2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</row>
    <row r="72" spans="1:14" x14ac:dyDescent="0.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</row>
    <row r="73" spans="1:14" x14ac:dyDescent="0.2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</row>
    <row r="74" spans="1:14" x14ac:dyDescent="0.2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</row>
    <row r="75" spans="1:14" x14ac:dyDescent="0.2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</row>
    <row r="76" spans="1:14" x14ac:dyDescent="0.2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</row>
    <row r="77" spans="1:14" x14ac:dyDescent="0.2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</row>
    <row r="78" spans="1:14" x14ac:dyDescent="0.2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</row>
    <row r="79" spans="1:14" x14ac:dyDescent="0.2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</row>
    <row r="80" spans="1:14" x14ac:dyDescent="0.2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</row>
    <row r="81" spans="1:12" x14ac:dyDescent="0.2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</row>
    <row r="82" spans="1:12" x14ac:dyDescent="0.2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</row>
    <row r="83" spans="1:12" x14ac:dyDescent="0.2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</row>
    <row r="84" spans="1:12" x14ac:dyDescent="0.2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</row>
    <row r="85" spans="1:12" x14ac:dyDescent="0.2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</row>
    <row r="86" spans="1:12" x14ac:dyDescent="0.2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</row>
    <row r="87" spans="1:12" x14ac:dyDescent="0.2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</row>
    <row r="88" spans="1:12" x14ac:dyDescent="0.2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</row>
    <row r="89" spans="1:12" x14ac:dyDescent="0.2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</row>
    <row r="90" spans="1:12" x14ac:dyDescent="0.2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</row>
    <row r="91" spans="1:12" x14ac:dyDescent="0.2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</row>
    <row r="92" spans="1:12" x14ac:dyDescent="0.2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</row>
    <row r="93" spans="1:12" x14ac:dyDescent="0.2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</row>
    <row r="94" spans="1:12" x14ac:dyDescent="0.2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</row>
    <row r="95" spans="1:12" x14ac:dyDescent="0.2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</row>
    <row r="96" spans="1:12" x14ac:dyDescent="0.2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</row>
    <row r="97" spans="1:12" x14ac:dyDescent="0.2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</row>
    <row r="98" spans="1:12" x14ac:dyDescent="0.2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</row>
    <row r="99" spans="1:12" x14ac:dyDescent="0.2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</row>
    <row r="100" spans="1:12" x14ac:dyDescent="0.2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</row>
    <row r="101" spans="1:12" x14ac:dyDescent="0.2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</row>
    <row r="102" spans="1:12" x14ac:dyDescent="0.2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</row>
    <row r="103" spans="1:12" x14ac:dyDescent="0.2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</row>
    <row r="104" spans="1:12" x14ac:dyDescent="0.2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</row>
    <row r="105" spans="1:12" x14ac:dyDescent="0.2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</row>
    <row r="106" spans="1:12" x14ac:dyDescent="0.2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</row>
    <row r="107" spans="1:12" x14ac:dyDescent="0.2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</row>
    <row r="108" spans="1:12" x14ac:dyDescent="0.2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</row>
    <row r="109" spans="1:12" x14ac:dyDescent="0.2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</row>
    <row r="110" spans="1:12" x14ac:dyDescent="0.2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</row>
    <row r="111" spans="1:12" x14ac:dyDescent="0.2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</row>
    <row r="112" spans="1:12" x14ac:dyDescent="0.2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</row>
    <row r="113" spans="1:12" x14ac:dyDescent="0.2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</row>
    <row r="114" spans="1:12" x14ac:dyDescent="0.2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</row>
    <row r="115" spans="1:12" x14ac:dyDescent="0.2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</row>
    <row r="116" spans="1:12" x14ac:dyDescent="0.2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</row>
    <row r="117" spans="1:12" x14ac:dyDescent="0.2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</row>
    <row r="118" spans="1:12" x14ac:dyDescent="0.2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</row>
    <row r="119" spans="1:12" x14ac:dyDescent="0.2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</row>
    <row r="120" spans="1:12" x14ac:dyDescent="0.2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</row>
    <row r="121" spans="1:12" x14ac:dyDescent="0.2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</row>
    <row r="122" spans="1:12" x14ac:dyDescent="0.2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</row>
    <row r="123" spans="1:12" x14ac:dyDescent="0.2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</row>
    <row r="124" spans="1:12" x14ac:dyDescent="0.2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</row>
    <row r="125" spans="1:12" x14ac:dyDescent="0.2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</row>
    <row r="126" spans="1:12" x14ac:dyDescent="0.2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</row>
    <row r="127" spans="1:12" x14ac:dyDescent="0.2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</row>
    <row r="128" spans="1:12" x14ac:dyDescent="0.2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</row>
    <row r="129" spans="1:12" x14ac:dyDescent="0.2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</row>
    <row r="130" spans="1:12" x14ac:dyDescent="0.2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</row>
    <row r="131" spans="1:12" x14ac:dyDescent="0.2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</row>
    <row r="132" spans="1:12" x14ac:dyDescent="0.2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</row>
    <row r="133" spans="1:12" x14ac:dyDescent="0.2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</row>
    <row r="134" spans="1:12" x14ac:dyDescent="0.2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</row>
    <row r="135" spans="1:12" x14ac:dyDescent="0.2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</row>
    <row r="136" spans="1:12" x14ac:dyDescent="0.2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</row>
    <row r="137" spans="1:12" x14ac:dyDescent="0.2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</row>
    <row r="138" spans="1:12" x14ac:dyDescent="0.2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</row>
    <row r="139" spans="1:12" x14ac:dyDescent="0.2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</row>
    <row r="140" spans="1:12" x14ac:dyDescent="0.2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</row>
    <row r="141" spans="1:12" x14ac:dyDescent="0.2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</row>
    <row r="142" spans="1:12" x14ac:dyDescent="0.2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</row>
    <row r="143" spans="1:12" x14ac:dyDescent="0.2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</row>
    <row r="144" spans="1:12" x14ac:dyDescent="0.2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</row>
    <row r="145" spans="1:12" x14ac:dyDescent="0.2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</row>
    <row r="146" spans="1:12" x14ac:dyDescent="0.2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</row>
    <row r="147" spans="1:12" x14ac:dyDescent="0.2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</row>
    <row r="148" spans="1:12" x14ac:dyDescent="0.2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</row>
    <row r="149" spans="1:12" x14ac:dyDescent="0.2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</row>
    <row r="150" spans="1:12" x14ac:dyDescent="0.2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</row>
    <row r="151" spans="1:12" x14ac:dyDescent="0.2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</row>
    <row r="152" spans="1:12" x14ac:dyDescent="0.2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</row>
    <row r="153" spans="1:12" x14ac:dyDescent="0.2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</row>
    <row r="154" spans="1:12" x14ac:dyDescent="0.2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</row>
    <row r="155" spans="1:12" x14ac:dyDescent="0.2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</row>
    <row r="156" spans="1:12" x14ac:dyDescent="0.2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</row>
    <row r="157" spans="1:12" x14ac:dyDescent="0.2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</row>
    <row r="158" spans="1:12" x14ac:dyDescent="0.2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</row>
    <row r="159" spans="1:12" x14ac:dyDescent="0.2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</row>
    <row r="160" spans="1:12" x14ac:dyDescent="0.2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</row>
    <row r="161" spans="1:12" x14ac:dyDescent="0.2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</row>
    <row r="162" spans="1:12" x14ac:dyDescent="0.2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</row>
    <row r="163" spans="1:12" x14ac:dyDescent="0.2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</row>
    <row r="164" spans="1:12" x14ac:dyDescent="0.2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</row>
    <row r="165" spans="1:12" x14ac:dyDescent="0.2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</row>
    <row r="166" spans="1:12" x14ac:dyDescent="0.2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</row>
    <row r="167" spans="1:12" x14ac:dyDescent="0.2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</row>
    <row r="168" spans="1:12" x14ac:dyDescent="0.2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</row>
    <row r="169" spans="1:12" x14ac:dyDescent="0.2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</row>
    <row r="170" spans="1:12" x14ac:dyDescent="0.2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</row>
    <row r="171" spans="1:12" x14ac:dyDescent="0.2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</row>
    <row r="172" spans="1:12" x14ac:dyDescent="0.2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</row>
    <row r="173" spans="1:12" x14ac:dyDescent="0.2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</row>
    <row r="174" spans="1:12" x14ac:dyDescent="0.2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</row>
    <row r="175" spans="1:12" x14ac:dyDescent="0.2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</row>
    <row r="176" spans="1:12" x14ac:dyDescent="0.2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</row>
    <row r="177" spans="1:12" x14ac:dyDescent="0.2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</row>
    <row r="178" spans="1:12" x14ac:dyDescent="0.2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</row>
    <row r="179" spans="1:12" x14ac:dyDescent="0.2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</row>
    <row r="180" spans="1:12" x14ac:dyDescent="0.2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</row>
    <row r="181" spans="1:12" x14ac:dyDescent="0.2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</row>
    <row r="182" spans="1:12" x14ac:dyDescent="0.2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</row>
    <row r="183" spans="1:12" x14ac:dyDescent="0.2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</row>
    <row r="184" spans="1:12" x14ac:dyDescent="0.2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</row>
    <row r="185" spans="1:12" x14ac:dyDescent="0.2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</row>
    <row r="186" spans="1:12" x14ac:dyDescent="0.2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</row>
    <row r="187" spans="1:12" x14ac:dyDescent="0.2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</row>
    <row r="188" spans="1:12" x14ac:dyDescent="0.2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</row>
    <row r="189" spans="1:12" x14ac:dyDescent="0.2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</row>
    <row r="190" spans="1:12" x14ac:dyDescent="0.2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</row>
    <row r="191" spans="1:12" x14ac:dyDescent="0.2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</row>
    <row r="192" spans="1:12" x14ac:dyDescent="0.2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</row>
  </sheetData>
  <sortState ref="B5:M39">
    <sortCondition descending="1" ref="L5:L39"/>
  </sortState>
  <mergeCells count="2">
    <mergeCell ref="A1:L1"/>
    <mergeCell ref="F2:K2"/>
  </mergeCells>
  <phoneticPr fontId="0" type="noConversion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"/>
  <sheetViews>
    <sheetView topLeftCell="A3" workbookViewId="0">
      <selection activeCell="N9" sqref="N9"/>
    </sheetView>
  </sheetViews>
  <sheetFormatPr defaultRowHeight="12.75" x14ac:dyDescent="0.2"/>
  <cols>
    <col min="1" max="1" width="4.5703125" customWidth="1"/>
    <col min="2" max="3" width="12.5703125" customWidth="1"/>
    <col min="4" max="4" width="6.140625" customWidth="1"/>
    <col min="5" max="5" width="8.28515625" customWidth="1"/>
    <col min="6" max="7" width="10.5703125" customWidth="1"/>
    <col min="8" max="8" width="9.5703125" customWidth="1"/>
    <col min="10" max="10" width="9.85546875" customWidth="1"/>
    <col min="11" max="11" width="9.7109375" customWidth="1"/>
  </cols>
  <sheetData>
    <row r="1" spans="1:14" ht="15" customHeight="1" x14ac:dyDescent="0.2">
      <c r="A1" s="105" t="s">
        <v>28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</row>
    <row r="2" spans="1:14" x14ac:dyDescent="0.2">
      <c r="A2" s="64"/>
      <c r="B2" s="64"/>
      <c r="C2" s="64"/>
      <c r="D2" s="64"/>
      <c r="E2" s="64"/>
      <c r="F2" s="106" t="s">
        <v>5</v>
      </c>
      <c r="G2" s="106"/>
      <c r="H2" s="106"/>
      <c r="I2" s="106"/>
      <c r="J2" s="106"/>
      <c r="K2" s="106"/>
      <c r="L2" s="64"/>
      <c r="M2" s="4"/>
    </row>
    <row r="3" spans="1:14" x14ac:dyDescent="0.2">
      <c r="A3" s="64" t="s">
        <v>14</v>
      </c>
      <c r="B3" s="64" t="s">
        <v>6</v>
      </c>
      <c r="C3" s="64" t="s">
        <v>7</v>
      </c>
      <c r="D3" s="64" t="s">
        <v>16</v>
      </c>
      <c r="E3" s="64" t="s">
        <v>17</v>
      </c>
      <c r="F3" s="65" t="s">
        <v>1</v>
      </c>
      <c r="G3" s="65" t="s">
        <v>0</v>
      </c>
      <c r="H3" s="65" t="s">
        <v>3</v>
      </c>
      <c r="I3" s="71" t="s">
        <v>131</v>
      </c>
      <c r="J3" s="66" t="s">
        <v>2</v>
      </c>
      <c r="K3" s="65" t="s">
        <v>13</v>
      </c>
      <c r="L3" s="64" t="s">
        <v>4</v>
      </c>
      <c r="M3" s="66" t="s">
        <v>160</v>
      </c>
    </row>
    <row r="4" spans="1:14" x14ac:dyDescent="0.2">
      <c r="A4" s="61">
        <v>1</v>
      </c>
      <c r="B4" s="59" t="s">
        <v>81</v>
      </c>
      <c r="C4" s="59" t="s">
        <v>82</v>
      </c>
      <c r="D4" s="60">
        <v>54</v>
      </c>
      <c r="E4" s="72">
        <f>IF(D4&lt;35,(1),(VLOOKUP(D4,koefZ!$M$4:'koefZ'!$N$69,2,0)))</f>
        <v>1.2929333333333333</v>
      </c>
      <c r="F4" s="61">
        <v>0</v>
      </c>
      <c r="G4" s="61">
        <v>4293.1000000000004</v>
      </c>
      <c r="H4" s="61">
        <v>4186.7</v>
      </c>
      <c r="I4" s="61">
        <v>4186.3999999999996</v>
      </c>
      <c r="J4" s="61">
        <v>4221.1000000000004</v>
      </c>
      <c r="K4" s="61">
        <v>0</v>
      </c>
      <c r="L4" s="85">
        <f t="shared" ref="L4:L8" si="0">E4*((LARGE(F4:K4,1))+(LARGE(F4:K4,2))+(LARGE(F4:K4,3)+(LARGE(F4:K4,4))))</f>
        <v>21834.153079999996</v>
      </c>
      <c r="M4" s="87">
        <f t="shared" ref="M4:M8" si="1">((LARGE(F4:K4,1))+(LARGE(F4:K4,2))+(LARGE(F4:K4,3)+(LARGE(F4:K4,4))))</f>
        <v>16887.3</v>
      </c>
    </row>
    <row r="5" spans="1:14" x14ac:dyDescent="0.2">
      <c r="A5" s="61">
        <v>2</v>
      </c>
      <c r="B5" s="59" t="s">
        <v>83</v>
      </c>
      <c r="C5" s="59" t="s">
        <v>84</v>
      </c>
      <c r="D5" s="60">
        <v>53</v>
      </c>
      <c r="E5" s="72">
        <f>IF(D5&lt;35,(1),(VLOOKUP(D5,koefZ!$M$4:'koefZ'!$N$69,2,0)))</f>
        <v>1.2737333333333334</v>
      </c>
      <c r="F5" s="61">
        <v>0</v>
      </c>
      <c r="G5" s="61">
        <v>4282</v>
      </c>
      <c r="H5" s="61">
        <v>3958.8</v>
      </c>
      <c r="I5" s="61">
        <v>0</v>
      </c>
      <c r="J5" s="61">
        <v>0</v>
      </c>
      <c r="K5" s="61">
        <v>4266.3</v>
      </c>
      <c r="L5" s="85">
        <f t="shared" si="0"/>
        <v>15930.710173333333</v>
      </c>
      <c r="M5" s="87">
        <f t="shared" si="1"/>
        <v>12507.099999999999</v>
      </c>
    </row>
    <row r="6" spans="1:14" x14ac:dyDescent="0.2">
      <c r="A6" s="61">
        <v>3</v>
      </c>
      <c r="B6" s="59" t="s">
        <v>85</v>
      </c>
      <c r="C6" s="59" t="s">
        <v>58</v>
      </c>
      <c r="D6" s="60">
        <v>42</v>
      </c>
      <c r="E6" s="72">
        <f>IF(D6&lt;35,(1),(VLOOKUP(D6,koefZ!$M$4:'koefZ'!$N$69,2,0)))</f>
        <v>1.0822666666666667</v>
      </c>
      <c r="F6" s="61">
        <v>0</v>
      </c>
      <c r="G6" s="61">
        <v>2134.6</v>
      </c>
      <c r="H6" s="61">
        <v>2353.9</v>
      </c>
      <c r="I6" s="61">
        <v>2333.6999999999998</v>
      </c>
      <c r="J6" s="61">
        <v>2431.1</v>
      </c>
      <c r="K6" s="61">
        <v>2597.3000000000002</v>
      </c>
      <c r="L6" s="85">
        <f t="shared" si="0"/>
        <v>10515.302933333334</v>
      </c>
      <c r="M6" s="87">
        <f t="shared" si="1"/>
        <v>9716</v>
      </c>
    </row>
    <row r="7" spans="1:14" x14ac:dyDescent="0.2">
      <c r="A7" s="61">
        <v>4</v>
      </c>
      <c r="B7" s="59" t="s">
        <v>55</v>
      </c>
      <c r="C7" s="59" t="s">
        <v>56</v>
      </c>
      <c r="D7" s="60">
        <v>23</v>
      </c>
      <c r="E7" s="72">
        <f>IF(D7&lt;35,(1),(VLOOKUP(D7,koefZ!$M$4:'koefZ'!$N$69,2,0)))</f>
        <v>1</v>
      </c>
      <c r="F7" s="61">
        <v>1962</v>
      </c>
      <c r="G7" s="61">
        <v>0</v>
      </c>
      <c r="H7" s="61">
        <v>0</v>
      </c>
      <c r="I7" s="61">
        <v>0</v>
      </c>
      <c r="J7" s="61">
        <v>2064.1999999999998</v>
      </c>
      <c r="K7" s="61">
        <v>2266</v>
      </c>
      <c r="L7" s="85">
        <f t="shared" si="0"/>
        <v>6292.2</v>
      </c>
      <c r="M7" s="87">
        <f t="shared" si="1"/>
        <v>6292.2</v>
      </c>
    </row>
    <row r="8" spans="1:14" x14ac:dyDescent="0.2">
      <c r="A8" s="61">
        <v>5</v>
      </c>
      <c r="B8" s="59" t="s">
        <v>59</v>
      </c>
      <c r="C8" s="59" t="s">
        <v>60</v>
      </c>
      <c r="D8" s="60">
        <v>25</v>
      </c>
      <c r="E8" s="72">
        <f>IF(D8&lt;35,(1),(VLOOKUP(D8,koefZ!$M$4:'koefZ'!$N$69,2,0)))</f>
        <v>1</v>
      </c>
      <c r="F8" s="61">
        <v>1491.4</v>
      </c>
      <c r="G8" s="61">
        <v>0</v>
      </c>
      <c r="H8" s="61">
        <v>0</v>
      </c>
      <c r="I8" s="61">
        <v>0</v>
      </c>
      <c r="J8" s="61">
        <v>1114</v>
      </c>
      <c r="K8" s="61">
        <v>1711.5</v>
      </c>
      <c r="L8" s="85">
        <f t="shared" si="0"/>
        <v>4316.8999999999996</v>
      </c>
      <c r="M8" s="87">
        <f t="shared" si="1"/>
        <v>4316.8999999999996</v>
      </c>
    </row>
    <row r="9" spans="1:14" x14ac:dyDescent="0.2">
      <c r="A9" s="102">
        <v>6</v>
      </c>
      <c r="B9" s="14" t="s">
        <v>57</v>
      </c>
      <c r="C9" s="14" t="s">
        <v>58</v>
      </c>
      <c r="D9" s="58">
        <v>28</v>
      </c>
      <c r="E9" s="73">
        <f>IF(D9&lt;35,(1),(VLOOKUP(D9,koefZ!$M$4:'koefZ'!$N$69,2,0)))</f>
        <v>1</v>
      </c>
      <c r="F9" s="5">
        <v>1797</v>
      </c>
      <c r="G9" s="5">
        <v>0</v>
      </c>
      <c r="H9" s="5">
        <v>0</v>
      </c>
      <c r="I9" s="5">
        <v>0</v>
      </c>
      <c r="J9" s="5">
        <v>0</v>
      </c>
      <c r="K9" s="5">
        <v>2279.9</v>
      </c>
      <c r="L9" s="86">
        <f>E9*((LARGE(F9:K9,1))+(LARGE(F9:K9,2))+(LARGE(F9:K9,3)+(LARGE(F9:K9,4))))</f>
        <v>4076.9</v>
      </c>
      <c r="M9" s="87">
        <f>((LARGE(F9:K9,1))+(LARGE(F9:K9,2))+(LARGE(F9:K9,3)+(LARGE(F9:K9,4))))</f>
        <v>4076.9</v>
      </c>
    </row>
    <row r="10" spans="1:14" x14ac:dyDescent="0.2">
      <c r="A10" s="120"/>
      <c r="B10" s="117"/>
      <c r="C10" s="117"/>
      <c r="D10" s="118"/>
      <c r="E10" s="119"/>
      <c r="F10" s="120"/>
      <c r="G10" s="120"/>
      <c r="H10" s="120"/>
      <c r="I10" s="120"/>
      <c r="J10" s="120"/>
      <c r="K10" s="120"/>
      <c r="L10" s="121"/>
      <c r="M10" s="127"/>
      <c r="N10" s="101"/>
    </row>
    <row r="11" spans="1:14" s="101" customFormat="1" x14ac:dyDescent="0.2">
      <c r="A11" s="10"/>
      <c r="B11" s="122"/>
      <c r="C11" s="122"/>
      <c r="D11" s="123"/>
      <c r="E11" s="124"/>
      <c r="F11" s="10"/>
      <c r="G11" s="10"/>
      <c r="H11" s="10"/>
      <c r="I11" s="10"/>
      <c r="J11" s="10"/>
      <c r="K11" s="10"/>
      <c r="L11" s="125"/>
      <c r="M11" s="128"/>
      <c r="N11" s="7"/>
    </row>
    <row r="12" spans="1:14" x14ac:dyDescent="0.2">
      <c r="A12" s="10"/>
      <c r="B12" s="122"/>
      <c r="C12" s="122"/>
      <c r="D12" s="123"/>
      <c r="E12" s="124"/>
      <c r="F12" s="10"/>
      <c r="G12" s="10"/>
      <c r="H12" s="10"/>
      <c r="I12" s="10"/>
      <c r="J12" s="10"/>
      <c r="K12" s="10"/>
      <c r="L12" s="125"/>
      <c r="M12" s="88"/>
      <c r="N12" s="8"/>
    </row>
    <row r="13" spans="1:14" x14ac:dyDescent="0.2">
      <c r="A13" s="10"/>
      <c r="B13" s="122"/>
      <c r="C13" s="122"/>
      <c r="D13" s="123"/>
      <c r="E13" s="124"/>
      <c r="F13" s="10"/>
      <c r="G13" s="10"/>
      <c r="H13" s="10"/>
      <c r="I13" s="10"/>
      <c r="J13" s="10"/>
      <c r="K13" s="10"/>
      <c r="L13" s="125"/>
      <c r="M13" s="88"/>
      <c r="N13" s="8"/>
    </row>
    <row r="14" spans="1:14" x14ac:dyDescent="0.2">
      <c r="A14" s="10"/>
      <c r="B14" s="122"/>
      <c r="C14" s="122"/>
      <c r="D14" s="123"/>
      <c r="E14" s="124"/>
      <c r="F14" s="10"/>
      <c r="G14" s="10"/>
      <c r="H14" s="10"/>
      <c r="I14" s="10"/>
      <c r="J14" s="10"/>
      <c r="K14" s="10"/>
      <c r="L14" s="125"/>
      <c r="M14" s="88"/>
      <c r="N14" s="8"/>
    </row>
    <row r="15" spans="1:14" x14ac:dyDescent="0.2">
      <c r="A15" s="10"/>
      <c r="B15" s="122"/>
      <c r="C15" s="122"/>
      <c r="D15" s="123"/>
      <c r="E15" s="124"/>
      <c r="F15" s="10"/>
      <c r="G15" s="10"/>
      <c r="H15" s="10"/>
      <c r="I15" s="10"/>
      <c r="J15" s="10"/>
      <c r="K15" s="10"/>
      <c r="L15" s="125"/>
      <c r="M15" s="88"/>
      <c r="N15" s="8"/>
    </row>
    <row r="16" spans="1:14" x14ac:dyDescent="0.2">
      <c r="A16" s="10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1:14" x14ac:dyDescent="0.2">
      <c r="A17" s="126"/>
      <c r="B17" s="122"/>
      <c r="C17" s="122"/>
      <c r="D17" s="123"/>
      <c r="E17" s="124"/>
      <c r="F17" s="10"/>
      <c r="G17" s="10"/>
      <c r="H17" s="10"/>
      <c r="I17" s="10"/>
      <c r="J17" s="10"/>
      <c r="K17" s="10"/>
      <c r="L17" s="125"/>
      <c r="M17" s="88"/>
      <c r="N17" s="8"/>
    </row>
    <row r="18" spans="1:14" x14ac:dyDescent="0.2">
      <c r="A18" s="10"/>
      <c r="B18" s="122"/>
      <c r="C18" s="122"/>
      <c r="D18" s="123"/>
      <c r="E18" s="124"/>
      <c r="F18" s="10"/>
      <c r="G18" s="10"/>
      <c r="H18" s="10"/>
      <c r="I18" s="10"/>
      <c r="J18" s="10"/>
      <c r="K18" s="10"/>
      <c r="L18" s="125"/>
      <c r="M18" s="88"/>
      <c r="N18" s="8"/>
    </row>
    <row r="19" spans="1:14" x14ac:dyDescent="0.2">
      <c r="A19" s="10"/>
      <c r="B19" s="122"/>
      <c r="C19" s="122"/>
      <c r="D19" s="123"/>
      <c r="E19" s="124"/>
      <c r="F19" s="10"/>
      <c r="G19" s="10"/>
      <c r="H19" s="10"/>
      <c r="I19" s="10"/>
      <c r="J19" s="10"/>
      <c r="K19" s="10"/>
      <c r="L19" s="125"/>
      <c r="M19" s="88"/>
      <c r="N19" s="8"/>
    </row>
    <row r="20" spans="1:14" x14ac:dyDescent="0.2">
      <c r="A20" s="126"/>
      <c r="B20" s="122"/>
      <c r="C20" s="122"/>
      <c r="D20" s="123"/>
      <c r="E20" s="124"/>
      <c r="F20" s="10"/>
      <c r="G20" s="10"/>
      <c r="H20" s="10"/>
      <c r="I20" s="10"/>
      <c r="J20" s="10"/>
      <c r="K20" s="10"/>
      <c r="L20" s="125"/>
      <c r="M20" s="88"/>
      <c r="N20" s="8"/>
    </row>
    <row r="21" spans="1:14" x14ac:dyDescent="0.2">
      <c r="A21" s="126"/>
      <c r="B21" s="122"/>
      <c r="C21" s="122"/>
      <c r="D21" s="123"/>
      <c r="E21" s="124"/>
      <c r="F21" s="10"/>
      <c r="G21" s="10"/>
      <c r="H21" s="10"/>
      <c r="I21" s="10"/>
      <c r="J21" s="10"/>
      <c r="K21" s="10"/>
      <c r="L21" s="125"/>
      <c r="M21" s="88"/>
      <c r="N21" s="8"/>
    </row>
    <row r="22" spans="1:14" x14ac:dyDescent="0.2">
      <c r="A22" s="10"/>
      <c r="B22" s="122"/>
      <c r="C22" s="122"/>
      <c r="D22" s="123"/>
      <c r="E22" s="124"/>
      <c r="F22" s="10"/>
      <c r="G22" s="10"/>
      <c r="H22" s="10"/>
      <c r="I22" s="10"/>
      <c r="J22" s="10"/>
      <c r="K22" s="10"/>
      <c r="L22" s="125"/>
      <c r="M22" s="88"/>
      <c r="N22" s="8"/>
    </row>
    <row r="23" spans="1:14" x14ac:dyDescent="0.2">
      <c r="A23" s="10"/>
      <c r="B23" s="122"/>
      <c r="C23" s="122"/>
      <c r="D23" s="123"/>
      <c r="E23" s="124"/>
      <c r="F23" s="10"/>
      <c r="G23" s="10"/>
      <c r="H23" s="10"/>
      <c r="I23" s="10"/>
      <c r="J23" s="10"/>
      <c r="K23" s="10"/>
      <c r="L23" s="125"/>
      <c r="M23" s="88"/>
      <c r="N23" s="8"/>
    </row>
    <row r="24" spans="1:14" x14ac:dyDescent="0.2">
      <c r="A24" s="126"/>
      <c r="B24" s="122"/>
      <c r="C24" s="122"/>
      <c r="D24" s="123"/>
      <c r="E24" s="124"/>
      <c r="F24" s="10"/>
      <c r="G24" s="10"/>
      <c r="H24" s="10"/>
      <c r="I24" s="10"/>
      <c r="J24" s="10"/>
      <c r="K24" s="10"/>
      <c r="L24" s="125"/>
      <c r="M24" s="88"/>
      <c r="N24" s="8"/>
    </row>
    <row r="25" spans="1:14" x14ac:dyDescent="0.2">
      <c r="A25" s="10"/>
      <c r="B25" s="122"/>
      <c r="C25" s="122"/>
      <c r="D25" s="123"/>
      <c r="E25" s="124"/>
      <c r="F25" s="10"/>
      <c r="G25" s="10"/>
      <c r="H25" s="10"/>
      <c r="I25" s="10"/>
      <c r="J25" s="10"/>
      <c r="K25" s="10"/>
      <c r="L25" s="125"/>
      <c r="M25" s="88"/>
      <c r="N25" s="8"/>
    </row>
    <row r="26" spans="1:14" x14ac:dyDescent="0.2">
      <c r="A26" s="10"/>
      <c r="B26" s="122"/>
      <c r="C26" s="122"/>
      <c r="D26" s="123"/>
      <c r="E26" s="124"/>
      <c r="F26" s="10"/>
      <c r="G26" s="10"/>
      <c r="H26" s="10"/>
      <c r="I26" s="10"/>
      <c r="J26" s="10"/>
      <c r="K26" s="10"/>
      <c r="L26" s="125"/>
      <c r="M26" s="88"/>
      <c r="N26" s="8"/>
    </row>
    <row r="27" spans="1:14" x14ac:dyDescent="0.2">
      <c r="A27" s="126"/>
      <c r="B27" s="122"/>
      <c r="C27" s="122"/>
      <c r="D27" s="123"/>
      <c r="E27" s="124"/>
      <c r="F27" s="10"/>
      <c r="G27" s="10"/>
      <c r="H27" s="10"/>
      <c r="I27" s="10"/>
      <c r="J27" s="10"/>
      <c r="K27" s="10"/>
      <c r="L27" s="125"/>
      <c r="M27" s="88"/>
      <c r="N27" s="8"/>
    </row>
    <row r="28" spans="1:14" x14ac:dyDescent="0.2">
      <c r="A28" s="126"/>
      <c r="B28" s="122"/>
      <c r="C28" s="122"/>
      <c r="D28" s="123"/>
      <c r="E28" s="124"/>
      <c r="F28" s="10"/>
      <c r="G28" s="10"/>
      <c r="H28" s="10"/>
      <c r="I28" s="10"/>
      <c r="J28" s="10"/>
      <c r="K28" s="10"/>
      <c r="L28" s="125"/>
      <c r="M28" s="88"/>
      <c r="N28" s="8"/>
    </row>
    <row r="29" spans="1:14" x14ac:dyDescent="0.2">
      <c r="A29" s="10"/>
      <c r="B29" s="122"/>
      <c r="C29" s="122"/>
      <c r="D29" s="123"/>
      <c r="E29" s="124"/>
      <c r="F29" s="10"/>
      <c r="G29" s="10"/>
      <c r="H29" s="10"/>
      <c r="I29" s="10"/>
      <c r="J29" s="10"/>
      <c r="K29" s="10"/>
      <c r="L29" s="125"/>
      <c r="M29" s="88"/>
      <c r="N29" s="8"/>
    </row>
    <row r="30" spans="1:14" x14ac:dyDescent="0.2">
      <c r="A30" s="126"/>
      <c r="B30" s="122"/>
      <c r="C30" s="122"/>
      <c r="D30" s="123"/>
      <c r="E30" s="124"/>
      <c r="F30" s="10"/>
      <c r="G30" s="10"/>
      <c r="H30" s="10"/>
      <c r="I30" s="10"/>
      <c r="J30" s="10"/>
      <c r="K30" s="10"/>
      <c r="L30" s="125"/>
      <c r="M30" s="88"/>
      <c r="N30" s="8"/>
    </row>
    <row r="31" spans="1:14" x14ac:dyDescent="0.2">
      <c r="A31" s="10"/>
      <c r="B31" s="122"/>
      <c r="C31" s="122"/>
      <c r="D31" s="123"/>
      <c r="E31" s="124"/>
      <c r="F31" s="10"/>
      <c r="G31" s="10"/>
      <c r="H31" s="10"/>
      <c r="I31" s="10"/>
      <c r="J31" s="10"/>
      <c r="K31" s="10"/>
      <c r="L31" s="125"/>
      <c r="M31" s="88"/>
      <c r="N31" s="8"/>
    </row>
    <row r="32" spans="1:14" x14ac:dyDescent="0.2">
      <c r="A32" s="10"/>
      <c r="B32" s="122"/>
      <c r="C32" s="122"/>
      <c r="D32" s="123"/>
      <c r="E32" s="124"/>
      <c r="F32" s="10"/>
      <c r="G32" s="10"/>
      <c r="H32" s="10"/>
      <c r="I32" s="10"/>
      <c r="J32" s="10"/>
      <c r="K32" s="10"/>
      <c r="L32" s="125"/>
      <c r="M32" s="88"/>
      <c r="N32" s="8"/>
    </row>
    <row r="33" spans="1:14" x14ac:dyDescent="0.2">
      <c r="A33" s="126"/>
      <c r="B33" s="122"/>
      <c r="C33" s="122"/>
      <c r="D33" s="123"/>
      <c r="E33" s="124"/>
      <c r="F33" s="10"/>
      <c r="G33" s="10"/>
      <c r="H33" s="10"/>
      <c r="I33" s="10"/>
      <c r="J33" s="10"/>
      <c r="K33" s="10"/>
      <c r="L33" s="125"/>
      <c r="M33" s="88"/>
      <c r="N33" s="8"/>
    </row>
    <row r="34" spans="1:14" x14ac:dyDescent="0.2">
      <c r="A34" s="10"/>
      <c r="B34" s="122"/>
      <c r="C34" s="122"/>
      <c r="D34" s="123"/>
      <c r="E34" s="124"/>
      <c r="F34" s="10"/>
      <c r="G34" s="10"/>
      <c r="H34" s="10"/>
      <c r="I34" s="10"/>
      <c r="J34" s="10"/>
      <c r="K34" s="10"/>
      <c r="L34" s="125"/>
      <c r="M34" s="88"/>
      <c r="N34" s="8"/>
    </row>
    <row r="35" spans="1:14" x14ac:dyDescent="0.2">
      <c r="A35" s="10"/>
      <c r="B35" s="122"/>
      <c r="C35" s="122"/>
      <c r="D35" s="123"/>
      <c r="E35" s="124"/>
      <c r="F35" s="10"/>
      <c r="G35" s="10"/>
      <c r="H35" s="10"/>
      <c r="I35" s="10"/>
      <c r="J35" s="10"/>
      <c r="K35" s="10"/>
      <c r="L35" s="125"/>
      <c r="M35" s="88"/>
      <c r="N35" s="8"/>
    </row>
    <row r="36" spans="1:14" x14ac:dyDescent="0.2">
      <c r="A36" s="10"/>
      <c r="B36" s="122"/>
      <c r="C36" s="122"/>
      <c r="D36" s="123"/>
      <c r="E36" s="124"/>
      <c r="F36" s="10"/>
      <c r="G36" s="10"/>
      <c r="H36" s="10"/>
      <c r="I36" s="10"/>
      <c r="J36" s="10"/>
      <c r="K36" s="10"/>
      <c r="L36" s="125"/>
      <c r="M36" s="88"/>
      <c r="N36" s="8"/>
    </row>
    <row r="37" spans="1:14" x14ac:dyDescent="0.2">
      <c r="A37" s="126"/>
      <c r="B37" s="122"/>
      <c r="C37" s="122"/>
      <c r="D37" s="123"/>
      <c r="E37" s="124"/>
      <c r="F37" s="10"/>
      <c r="G37" s="10"/>
      <c r="H37" s="10"/>
      <c r="I37" s="10"/>
      <c r="J37" s="10"/>
      <c r="K37" s="10"/>
      <c r="L37" s="125"/>
      <c r="M37" s="88"/>
      <c r="N37" s="8"/>
    </row>
    <row r="38" spans="1:14" x14ac:dyDescent="0.2">
      <c r="A38" s="10"/>
      <c r="B38" s="122"/>
      <c r="C38" s="122"/>
      <c r="D38" s="123"/>
      <c r="E38" s="124"/>
      <c r="F38" s="10"/>
      <c r="G38" s="10"/>
      <c r="H38" s="10"/>
      <c r="I38" s="10"/>
      <c r="J38" s="10"/>
      <c r="K38" s="10"/>
      <c r="L38" s="125"/>
      <c r="M38" s="88"/>
      <c r="N38" s="8"/>
    </row>
    <row r="39" spans="1:14" x14ac:dyDescent="0.2">
      <c r="A39" s="10"/>
      <c r="B39" s="122"/>
      <c r="C39" s="122"/>
      <c r="D39" s="123"/>
      <c r="E39" s="124"/>
      <c r="F39" s="10"/>
      <c r="G39" s="10"/>
      <c r="H39" s="10"/>
      <c r="I39" s="10"/>
      <c r="J39" s="10"/>
      <c r="K39" s="10"/>
      <c r="L39" s="125"/>
      <c r="M39" s="88"/>
      <c r="N39" s="8"/>
    </row>
    <row r="40" spans="1:14" x14ac:dyDescent="0.2">
      <c r="A40" s="10"/>
      <c r="B40" s="122"/>
      <c r="C40" s="122"/>
      <c r="D40" s="123"/>
      <c r="E40" s="124"/>
      <c r="F40" s="10"/>
      <c r="G40" s="10"/>
      <c r="H40" s="10"/>
      <c r="I40" s="10"/>
      <c r="J40" s="10"/>
      <c r="K40" s="10"/>
      <c r="L40" s="125"/>
      <c r="M40" s="88"/>
      <c r="N40" s="8"/>
    </row>
    <row r="41" spans="1:14" x14ac:dyDescent="0.2">
      <c r="A41" s="10"/>
      <c r="B41" s="122"/>
      <c r="C41" s="122"/>
      <c r="D41" s="123"/>
      <c r="E41" s="124"/>
      <c r="F41" s="10"/>
      <c r="G41" s="10"/>
      <c r="H41" s="10"/>
      <c r="I41" s="10"/>
      <c r="J41" s="10"/>
      <c r="K41" s="10"/>
      <c r="L41" s="125"/>
      <c r="M41" s="88"/>
      <c r="N41" s="8"/>
    </row>
    <row r="42" spans="1:14" x14ac:dyDescent="0.2">
      <c r="A42" s="10"/>
      <c r="B42" s="122"/>
      <c r="C42" s="122"/>
      <c r="D42" s="123"/>
      <c r="E42" s="124"/>
      <c r="F42" s="10"/>
      <c r="G42" s="10"/>
      <c r="H42" s="10"/>
      <c r="I42" s="10"/>
      <c r="J42" s="10"/>
      <c r="K42" s="10"/>
      <c r="L42" s="125"/>
      <c r="M42" s="88"/>
      <c r="N42" s="8"/>
    </row>
    <row r="43" spans="1:14" x14ac:dyDescent="0.2">
      <c r="A43" s="10"/>
      <c r="B43" s="122"/>
      <c r="C43" s="122"/>
      <c r="D43" s="123"/>
      <c r="E43" s="124"/>
      <c r="F43" s="10"/>
      <c r="G43" s="10"/>
      <c r="H43" s="10"/>
      <c r="I43" s="10"/>
      <c r="J43" s="10"/>
      <c r="K43" s="10"/>
      <c r="L43" s="125"/>
      <c r="M43" s="88"/>
      <c r="N43" s="8"/>
    </row>
    <row r="44" spans="1:14" x14ac:dyDescent="0.2">
      <c r="A44" s="10"/>
      <c r="B44" s="122"/>
      <c r="C44" s="122"/>
      <c r="D44" s="123"/>
      <c r="E44" s="124"/>
      <c r="F44" s="10"/>
      <c r="G44" s="10"/>
      <c r="H44" s="10"/>
      <c r="I44" s="10"/>
      <c r="J44" s="10"/>
      <c r="K44" s="10"/>
      <c r="L44" s="125"/>
      <c r="M44" s="88"/>
      <c r="N44" s="8"/>
    </row>
    <row r="45" spans="1:14" x14ac:dyDescent="0.2">
      <c r="A45" s="10"/>
      <c r="B45" s="122"/>
      <c r="C45" s="122"/>
      <c r="D45" s="123"/>
      <c r="E45" s="124"/>
      <c r="F45" s="10"/>
      <c r="G45" s="10"/>
      <c r="H45" s="10"/>
      <c r="I45" s="10"/>
      <c r="J45" s="10"/>
      <c r="K45" s="10"/>
      <c r="L45" s="125"/>
      <c r="M45" s="88"/>
      <c r="N45" s="8"/>
    </row>
    <row r="46" spans="1:14" x14ac:dyDescent="0.2">
      <c r="A46" s="10"/>
      <c r="B46" s="122"/>
      <c r="C46" s="122"/>
      <c r="D46" s="123"/>
      <c r="E46" s="124"/>
      <c r="F46" s="10"/>
      <c r="G46" s="10"/>
      <c r="H46" s="10"/>
      <c r="I46" s="10"/>
      <c r="J46" s="10"/>
      <c r="K46" s="10"/>
      <c r="L46" s="125"/>
      <c r="M46" s="88"/>
      <c r="N46" s="8"/>
    </row>
    <row r="47" spans="1:14" x14ac:dyDescent="0.2">
      <c r="A47" s="10"/>
      <c r="B47" s="122"/>
      <c r="C47" s="122"/>
      <c r="D47" s="123"/>
      <c r="E47" s="124"/>
      <c r="F47" s="10"/>
      <c r="G47" s="10"/>
      <c r="H47" s="10"/>
      <c r="I47" s="10"/>
      <c r="J47" s="10"/>
      <c r="K47" s="10"/>
      <c r="L47" s="125"/>
      <c r="M47" s="88"/>
      <c r="N47" s="8"/>
    </row>
    <row r="48" spans="1:14" x14ac:dyDescent="0.2">
      <c r="A48" s="10"/>
      <c r="B48" s="122"/>
      <c r="C48" s="122"/>
      <c r="D48" s="123"/>
      <c r="E48" s="124"/>
      <c r="F48" s="10"/>
      <c r="G48" s="10"/>
      <c r="H48" s="10"/>
      <c r="I48" s="10"/>
      <c r="J48" s="10"/>
      <c r="K48" s="10"/>
      <c r="L48" s="125"/>
      <c r="M48" s="88"/>
      <c r="N48" s="8"/>
    </row>
    <row r="49" spans="1:14" x14ac:dyDescent="0.2">
      <c r="A49" s="10"/>
      <c r="B49" s="122"/>
      <c r="C49" s="122"/>
      <c r="D49" s="123"/>
      <c r="E49" s="124"/>
      <c r="F49" s="10"/>
      <c r="G49" s="10"/>
      <c r="H49" s="10"/>
      <c r="I49" s="10"/>
      <c r="J49" s="10"/>
      <c r="K49" s="10"/>
      <c r="L49" s="125"/>
      <c r="M49" s="88"/>
      <c r="N49" s="8"/>
    </row>
    <row r="50" spans="1:14" x14ac:dyDescent="0.2">
      <c r="A50" s="10"/>
      <c r="B50" s="122"/>
      <c r="C50" s="122"/>
      <c r="D50" s="123"/>
      <c r="E50" s="124"/>
      <c r="F50" s="10"/>
      <c r="G50" s="10"/>
      <c r="H50" s="10"/>
      <c r="I50" s="10"/>
      <c r="J50" s="10"/>
      <c r="K50" s="10"/>
      <c r="L50" s="125"/>
      <c r="M50" s="88"/>
      <c r="N50" s="8"/>
    </row>
    <row r="51" spans="1:14" x14ac:dyDescent="0.2">
      <c r="A51" s="10"/>
      <c r="B51" s="122"/>
      <c r="C51" s="122"/>
      <c r="D51" s="123"/>
      <c r="E51" s="124"/>
      <c r="F51" s="10"/>
      <c r="G51" s="10"/>
      <c r="H51" s="10"/>
      <c r="I51" s="10"/>
      <c r="J51" s="10"/>
      <c r="K51" s="10"/>
      <c r="L51" s="125"/>
      <c r="M51" s="88"/>
      <c r="N51" s="8"/>
    </row>
    <row r="52" spans="1:14" x14ac:dyDescent="0.2">
      <c r="A52" s="10"/>
      <c r="B52" s="122"/>
      <c r="C52" s="122"/>
      <c r="D52" s="123"/>
      <c r="E52" s="124"/>
      <c r="F52" s="10"/>
      <c r="G52" s="10"/>
      <c r="H52" s="10"/>
      <c r="I52" s="10"/>
      <c r="J52" s="10"/>
      <c r="K52" s="10"/>
      <c r="L52" s="125"/>
      <c r="M52" s="88"/>
      <c r="N52" s="8"/>
    </row>
    <row r="53" spans="1:14" x14ac:dyDescent="0.2">
      <c r="A53" s="10"/>
      <c r="B53" s="122"/>
      <c r="C53" s="122"/>
      <c r="D53" s="123"/>
      <c r="E53" s="124"/>
      <c r="F53" s="10"/>
      <c r="G53" s="10"/>
      <c r="H53" s="10"/>
      <c r="I53" s="10"/>
      <c r="J53" s="10"/>
      <c r="K53" s="10"/>
      <c r="L53" s="125"/>
      <c r="M53" s="88"/>
      <c r="N53" s="8"/>
    </row>
    <row r="54" spans="1:14" x14ac:dyDescent="0.2">
      <c r="A54" s="10"/>
      <c r="B54" s="122"/>
      <c r="C54" s="122"/>
      <c r="D54" s="123"/>
      <c r="E54" s="124"/>
      <c r="F54" s="10"/>
      <c r="G54" s="10"/>
      <c r="H54" s="10"/>
      <c r="I54" s="10"/>
      <c r="J54" s="10"/>
      <c r="K54" s="10"/>
      <c r="L54" s="125"/>
      <c r="M54" s="88"/>
      <c r="N54" s="8"/>
    </row>
    <row r="55" spans="1:14" x14ac:dyDescent="0.2">
      <c r="A55" s="10"/>
      <c r="B55" s="122"/>
      <c r="C55" s="122"/>
      <c r="D55" s="123"/>
      <c r="E55" s="124"/>
      <c r="F55" s="10"/>
      <c r="G55" s="10"/>
      <c r="H55" s="10"/>
      <c r="I55" s="10"/>
      <c r="J55" s="10"/>
      <c r="K55" s="10"/>
      <c r="L55" s="125"/>
      <c r="M55" s="88"/>
      <c r="N55" s="8"/>
    </row>
    <row r="56" spans="1:14" x14ac:dyDescent="0.2">
      <c r="A56" s="10"/>
      <c r="B56" s="122"/>
      <c r="C56" s="122"/>
      <c r="D56" s="123"/>
      <c r="E56" s="124"/>
      <c r="F56" s="10"/>
      <c r="G56" s="10"/>
      <c r="H56" s="10"/>
      <c r="I56" s="10"/>
      <c r="J56" s="10"/>
      <c r="K56" s="10"/>
      <c r="L56" s="125"/>
      <c r="M56" s="88"/>
      <c r="N56" s="8"/>
    </row>
    <row r="57" spans="1:14" x14ac:dyDescent="0.2">
      <c r="A57" s="10"/>
      <c r="B57" s="122"/>
      <c r="C57" s="122"/>
      <c r="D57" s="123"/>
      <c r="E57" s="124"/>
      <c r="F57" s="10"/>
      <c r="G57" s="10"/>
      <c r="H57" s="10"/>
      <c r="I57" s="10"/>
      <c r="J57" s="10"/>
      <c r="K57" s="10"/>
      <c r="L57" s="125"/>
      <c r="M57" s="88"/>
      <c r="N57" s="8"/>
    </row>
    <row r="58" spans="1:14" x14ac:dyDescent="0.2">
      <c r="A58" s="10"/>
      <c r="B58" s="122"/>
      <c r="C58" s="122"/>
      <c r="D58" s="123"/>
      <c r="E58" s="124"/>
      <c r="F58" s="10"/>
      <c r="G58" s="10"/>
      <c r="H58" s="10"/>
      <c r="I58" s="10"/>
      <c r="J58" s="10"/>
      <c r="K58" s="10"/>
      <c r="L58" s="125"/>
      <c r="M58" s="88"/>
      <c r="N58" s="8"/>
    </row>
    <row r="59" spans="1:14" x14ac:dyDescent="0.2">
      <c r="A59" s="10"/>
      <c r="B59" s="122"/>
      <c r="C59" s="122"/>
      <c r="D59" s="123"/>
      <c r="E59" s="124"/>
      <c r="F59" s="10"/>
      <c r="G59" s="10"/>
      <c r="H59" s="10"/>
      <c r="I59" s="10"/>
      <c r="J59" s="10"/>
      <c r="K59" s="10"/>
      <c r="L59" s="125"/>
      <c r="M59" s="88"/>
      <c r="N59" s="8"/>
    </row>
    <row r="60" spans="1:14" x14ac:dyDescent="0.2">
      <c r="A60" s="10"/>
      <c r="B60" s="122"/>
      <c r="C60" s="122"/>
      <c r="D60" s="123"/>
      <c r="E60" s="124"/>
      <c r="F60" s="10"/>
      <c r="G60" s="10"/>
      <c r="H60" s="10"/>
      <c r="I60" s="10"/>
      <c r="J60" s="10"/>
      <c r="K60" s="10"/>
      <c r="L60" s="125"/>
      <c r="M60" s="88"/>
      <c r="N60" s="8"/>
    </row>
    <row r="61" spans="1:14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8"/>
      <c r="N61" s="8"/>
    </row>
    <row r="62" spans="1:14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8"/>
      <c r="N62" s="8"/>
    </row>
    <row r="63" spans="1:14" x14ac:dyDescent="0.2">
      <c r="M63" s="88"/>
    </row>
    <row r="64" spans="1:14" x14ac:dyDescent="0.2">
      <c r="M64" s="88"/>
    </row>
    <row r="65" spans="13:13" x14ac:dyDescent="0.2">
      <c r="M65" s="88"/>
    </row>
  </sheetData>
  <sortState ref="B4:M13">
    <sortCondition descending="1" ref="L4:L13"/>
  </sortState>
  <mergeCells count="2">
    <mergeCell ref="A1:L1"/>
    <mergeCell ref="F2:K2"/>
  </mergeCells>
  <phoneticPr fontId="0" type="noConversion"/>
  <pageMargins left="0.78740157480314965" right="0.78740157480314965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4"/>
  <sheetViews>
    <sheetView workbookViewId="0">
      <selection activeCell="J9" sqref="J9"/>
    </sheetView>
  </sheetViews>
  <sheetFormatPr defaultRowHeight="12.75" x14ac:dyDescent="0.2"/>
  <cols>
    <col min="1" max="1" width="4.5703125" customWidth="1"/>
    <col min="2" max="2" width="31.7109375" bestFit="1" customWidth="1"/>
    <col min="3" max="9" width="9.7109375" customWidth="1"/>
  </cols>
  <sheetData>
    <row r="1" spans="1:11" ht="15" customHeight="1" x14ac:dyDescent="0.2">
      <c r="A1" s="103" t="s">
        <v>29</v>
      </c>
      <c r="B1" s="103"/>
      <c r="C1" s="103"/>
      <c r="D1" s="103"/>
      <c r="E1" s="103"/>
      <c r="F1" s="103"/>
      <c r="G1" s="103"/>
      <c r="H1" s="103"/>
      <c r="I1" s="103"/>
    </row>
    <row r="2" spans="1:11" x14ac:dyDescent="0.2">
      <c r="A2" s="1"/>
      <c r="B2" s="1"/>
      <c r="C2" s="104" t="s">
        <v>5</v>
      </c>
      <c r="D2" s="104"/>
      <c r="E2" s="104"/>
      <c r="F2" s="104"/>
      <c r="G2" s="104"/>
      <c r="H2" s="104"/>
      <c r="I2" s="1"/>
    </row>
    <row r="3" spans="1:11" x14ac:dyDescent="0.2">
      <c r="A3" s="1" t="s">
        <v>14</v>
      </c>
      <c r="B3" s="1" t="s">
        <v>15</v>
      </c>
      <c r="C3" s="2" t="s">
        <v>1</v>
      </c>
      <c r="D3" s="2" t="s">
        <v>0</v>
      </c>
      <c r="E3" s="2" t="s">
        <v>3</v>
      </c>
      <c r="F3" s="62" t="s">
        <v>131</v>
      </c>
      <c r="G3" s="9" t="s">
        <v>2</v>
      </c>
      <c r="H3" s="13" t="s">
        <v>13</v>
      </c>
      <c r="I3" s="1" t="s">
        <v>4</v>
      </c>
    </row>
    <row r="4" spans="1:11" x14ac:dyDescent="0.2">
      <c r="A4" s="61" t="s">
        <v>8</v>
      </c>
      <c r="B4" s="67" t="s">
        <v>95</v>
      </c>
      <c r="C4" s="61">
        <v>0</v>
      </c>
      <c r="D4" s="61">
        <v>4361.6000000000004</v>
      </c>
      <c r="E4" s="61">
        <v>0</v>
      </c>
      <c r="F4" s="61">
        <v>4023.6</v>
      </c>
      <c r="G4" s="61">
        <v>4076.8</v>
      </c>
      <c r="H4" s="61">
        <v>4250.8999999999996</v>
      </c>
      <c r="I4" s="68">
        <f t="shared" ref="I4" si="0">(LARGE(C4:H4,1))+(LARGE(C4:H4,2))+(LARGE(C4:H4,3))+(LARGE(C4:H4,4))</f>
        <v>16712.899999999998</v>
      </c>
      <c r="J4" s="10"/>
      <c r="K4" s="8"/>
    </row>
    <row r="5" spans="1:11" x14ac:dyDescent="0.2">
      <c r="A5" s="61" t="s">
        <v>9</v>
      </c>
      <c r="B5" s="67" t="s">
        <v>103</v>
      </c>
      <c r="C5" s="61">
        <v>0</v>
      </c>
      <c r="D5" s="61">
        <v>3060.9</v>
      </c>
      <c r="E5" s="61">
        <v>3201.8</v>
      </c>
      <c r="F5" s="61">
        <v>2896</v>
      </c>
      <c r="G5" s="61">
        <v>2911.2</v>
      </c>
      <c r="H5" s="61">
        <v>3464.7</v>
      </c>
      <c r="I5" s="68">
        <f t="shared" ref="I5:I14" si="1">(LARGE(C5:H5,1))+(LARGE(C5:H5,2))+(LARGE(C5:H5,3))+(LARGE(C5:H5,4))</f>
        <v>12638.599999999999</v>
      </c>
      <c r="J5" s="10"/>
      <c r="K5" s="8"/>
    </row>
    <row r="6" spans="1:11" x14ac:dyDescent="0.2">
      <c r="A6" s="61" t="s">
        <v>10</v>
      </c>
      <c r="B6" s="67" t="s">
        <v>107</v>
      </c>
      <c r="C6" s="61">
        <v>0</v>
      </c>
      <c r="D6" s="61">
        <v>2509.1999999999998</v>
      </c>
      <c r="E6" s="61">
        <v>2605.3000000000002</v>
      </c>
      <c r="F6" s="61">
        <v>0</v>
      </c>
      <c r="G6" s="61">
        <v>2667.8</v>
      </c>
      <c r="H6" s="61">
        <v>3945.1</v>
      </c>
      <c r="I6" s="68">
        <f t="shared" si="1"/>
        <v>11727.400000000001</v>
      </c>
      <c r="J6" s="10"/>
      <c r="K6" s="8"/>
    </row>
    <row r="7" spans="1:11" x14ac:dyDescent="0.2">
      <c r="A7" s="5" t="s">
        <v>151</v>
      </c>
      <c r="B7" s="93" t="s">
        <v>140</v>
      </c>
      <c r="C7" s="5">
        <v>0</v>
      </c>
      <c r="D7" s="5">
        <v>0</v>
      </c>
      <c r="E7" s="5">
        <v>3575.4</v>
      </c>
      <c r="F7" s="5">
        <v>3350.9</v>
      </c>
      <c r="G7" s="5">
        <v>3574.2</v>
      </c>
      <c r="H7" s="5">
        <v>0</v>
      </c>
      <c r="I7" s="63">
        <f t="shared" si="1"/>
        <v>10500.5</v>
      </c>
      <c r="J7" s="10"/>
      <c r="K7" s="8"/>
    </row>
    <row r="8" spans="1:11" x14ac:dyDescent="0.2">
      <c r="A8" s="5" t="s">
        <v>152</v>
      </c>
      <c r="B8" s="6" t="s">
        <v>86</v>
      </c>
      <c r="C8" s="5">
        <v>3241.3</v>
      </c>
      <c r="D8" s="5">
        <v>0</v>
      </c>
      <c r="E8" s="5">
        <v>3165.4</v>
      </c>
      <c r="F8" s="5">
        <v>0</v>
      </c>
      <c r="G8" s="5">
        <v>3303.4</v>
      </c>
      <c r="H8" s="5">
        <v>0</v>
      </c>
      <c r="I8" s="63">
        <f t="shared" si="1"/>
        <v>9710.1</v>
      </c>
      <c r="J8" s="10"/>
      <c r="K8" s="8"/>
    </row>
    <row r="9" spans="1:11" x14ac:dyDescent="0.2">
      <c r="A9" s="5" t="s">
        <v>153</v>
      </c>
      <c r="B9" s="6" t="s">
        <v>171</v>
      </c>
      <c r="C9" s="5">
        <v>0</v>
      </c>
      <c r="D9" s="5">
        <v>0</v>
      </c>
      <c r="E9" s="5">
        <v>0</v>
      </c>
      <c r="F9" s="5">
        <v>0</v>
      </c>
      <c r="G9" s="5">
        <v>3874.5</v>
      </c>
      <c r="H9" s="5">
        <v>4129.8</v>
      </c>
      <c r="I9" s="63">
        <f t="shared" si="1"/>
        <v>8004.3</v>
      </c>
      <c r="J9" s="10"/>
      <c r="K9" s="8"/>
    </row>
    <row r="10" spans="1:11" x14ac:dyDescent="0.2">
      <c r="A10" s="5" t="s">
        <v>154</v>
      </c>
      <c r="B10" s="6" t="s">
        <v>99</v>
      </c>
      <c r="C10" s="5">
        <v>0</v>
      </c>
      <c r="D10" s="5">
        <v>3295.5</v>
      </c>
      <c r="E10" s="5">
        <v>0</v>
      </c>
      <c r="F10" s="5">
        <v>0</v>
      </c>
      <c r="G10" s="5">
        <v>0</v>
      </c>
      <c r="H10" s="5">
        <v>3581.2</v>
      </c>
      <c r="I10" s="63">
        <f t="shared" si="1"/>
        <v>6876.7</v>
      </c>
      <c r="J10" s="10"/>
      <c r="K10" s="8"/>
    </row>
    <row r="11" spans="1:11" x14ac:dyDescent="0.2">
      <c r="A11" s="5" t="s">
        <v>155</v>
      </c>
      <c r="B11" s="6" t="s">
        <v>144</v>
      </c>
      <c r="C11" s="5">
        <v>0</v>
      </c>
      <c r="D11" s="5">
        <v>0</v>
      </c>
      <c r="E11" s="5">
        <v>0</v>
      </c>
      <c r="F11" s="10">
        <v>2602.1999999999998</v>
      </c>
      <c r="G11" s="5">
        <v>2001</v>
      </c>
      <c r="H11" s="5">
        <v>1779.9</v>
      </c>
      <c r="I11" s="63">
        <f t="shared" si="1"/>
        <v>6383.1</v>
      </c>
      <c r="J11" s="10"/>
      <c r="K11" s="8"/>
    </row>
    <row r="12" spans="1:11" x14ac:dyDescent="0.2">
      <c r="A12" s="5">
        <v>9</v>
      </c>
      <c r="B12" s="6" t="s">
        <v>141</v>
      </c>
      <c r="C12" s="5">
        <v>0</v>
      </c>
      <c r="D12" s="5">
        <v>0</v>
      </c>
      <c r="E12" s="5">
        <v>0</v>
      </c>
      <c r="F12" s="5">
        <v>2751.8</v>
      </c>
      <c r="G12" s="5">
        <v>2257.1</v>
      </c>
      <c r="H12" s="5">
        <v>0</v>
      </c>
      <c r="I12" s="63">
        <f t="shared" si="1"/>
        <v>5008.8999999999996</v>
      </c>
      <c r="J12" s="10"/>
      <c r="K12" s="8"/>
    </row>
    <row r="13" spans="1:11" x14ac:dyDescent="0.2">
      <c r="A13" s="5">
        <v>10</v>
      </c>
      <c r="B13" s="6" t="s">
        <v>146</v>
      </c>
      <c r="C13" s="5">
        <v>0</v>
      </c>
      <c r="D13" s="5">
        <v>0</v>
      </c>
      <c r="E13" s="5">
        <v>0</v>
      </c>
      <c r="F13" s="5">
        <v>2350.8000000000002</v>
      </c>
      <c r="G13" s="5">
        <v>2060.9</v>
      </c>
      <c r="H13" s="5">
        <v>0</v>
      </c>
      <c r="I13" s="63">
        <f t="shared" si="1"/>
        <v>4411.7000000000007</v>
      </c>
      <c r="J13" s="10"/>
      <c r="K13" s="8"/>
    </row>
    <row r="14" spans="1:11" x14ac:dyDescent="0.2">
      <c r="A14" s="5">
        <v>11</v>
      </c>
      <c r="B14" s="6" t="s">
        <v>150</v>
      </c>
      <c r="C14" s="5">
        <v>0</v>
      </c>
      <c r="D14" s="5">
        <v>0</v>
      </c>
      <c r="E14" s="5">
        <v>0</v>
      </c>
      <c r="F14" s="5">
        <v>1529.6</v>
      </c>
      <c r="G14" s="5">
        <v>1642.1</v>
      </c>
      <c r="H14" s="5">
        <v>0</v>
      </c>
      <c r="I14" s="63">
        <f t="shared" si="1"/>
        <v>3171.7</v>
      </c>
      <c r="J14" s="10"/>
      <c r="K14" s="8"/>
    </row>
    <row r="15" spans="1:11" x14ac:dyDescent="0.2">
      <c r="A15" s="5"/>
      <c r="B15" s="7"/>
      <c r="C15" s="10"/>
      <c r="D15" s="10"/>
      <c r="E15" s="10"/>
      <c r="F15" s="10"/>
      <c r="G15" s="10"/>
      <c r="H15" s="10"/>
      <c r="I15" s="100"/>
      <c r="J15" s="10"/>
      <c r="K15" s="8"/>
    </row>
    <row r="16" spans="1:11" x14ac:dyDescent="0.2">
      <c r="A16" s="5"/>
      <c r="B16" s="7"/>
      <c r="C16" s="10"/>
      <c r="D16" s="10"/>
      <c r="E16" s="10"/>
      <c r="F16" s="10"/>
      <c r="G16" s="10"/>
      <c r="H16" s="10"/>
      <c r="I16" s="100"/>
      <c r="J16" s="10"/>
      <c r="K16" s="8"/>
    </row>
    <row r="17" spans="1:11" x14ac:dyDescent="0.2">
      <c r="A17" s="5"/>
      <c r="J17" s="10"/>
      <c r="K17" s="8"/>
    </row>
    <row r="18" spans="1:11" x14ac:dyDescent="0.2">
      <c r="A18" s="5">
        <v>12</v>
      </c>
      <c r="B18" s="6" t="s">
        <v>87</v>
      </c>
      <c r="C18" s="5">
        <v>4029.9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63">
        <f>(LARGE(C18:H18,1))+(LARGE(C18:H18,2))+(LARGE(C18:H18,3))+(LARGE(C18:H18,4))</f>
        <v>4029.9</v>
      </c>
      <c r="J18" s="10"/>
      <c r="K18" s="8"/>
    </row>
    <row r="19" spans="1:11" x14ac:dyDescent="0.2">
      <c r="A19" s="5">
        <v>13</v>
      </c>
      <c r="B19" s="6" t="s">
        <v>121</v>
      </c>
      <c r="C19" s="5">
        <v>0</v>
      </c>
      <c r="D19" s="5">
        <v>0</v>
      </c>
      <c r="E19" s="5">
        <v>2923.4</v>
      </c>
      <c r="F19" s="5">
        <v>0</v>
      </c>
      <c r="G19" s="5">
        <v>0</v>
      </c>
      <c r="H19" s="5">
        <v>0</v>
      </c>
      <c r="I19" s="63">
        <f>(LARGE(C19:H19,1))+(LARGE(C19:H19,2))+(LARGE(C19:H19,3))+(LARGE(C19:H19,4))</f>
        <v>2923.4</v>
      </c>
      <c r="J19" s="10"/>
      <c r="K19" s="8"/>
    </row>
    <row r="20" spans="1:11" x14ac:dyDescent="0.2">
      <c r="A20" s="5">
        <v>14</v>
      </c>
      <c r="B20" s="6" t="s">
        <v>187</v>
      </c>
      <c r="C20" s="5"/>
      <c r="D20" s="5"/>
      <c r="E20" s="5"/>
      <c r="F20" s="5"/>
      <c r="G20" s="5"/>
      <c r="H20" s="5">
        <v>2227.6</v>
      </c>
      <c r="I20" s="5">
        <v>2227.6</v>
      </c>
      <c r="J20" s="10"/>
      <c r="K20" s="8"/>
    </row>
    <row r="21" spans="1:11" x14ac:dyDescent="0.2">
      <c r="A21" s="5">
        <v>15</v>
      </c>
      <c r="B21" s="93" t="s">
        <v>90</v>
      </c>
      <c r="C21" s="5">
        <v>1627.2</v>
      </c>
      <c r="D21" s="5">
        <v>0</v>
      </c>
      <c r="E21" s="5">
        <v>0</v>
      </c>
      <c r="F21" s="92"/>
      <c r="G21" s="5">
        <v>0</v>
      </c>
      <c r="H21" s="5">
        <v>0</v>
      </c>
      <c r="I21" s="63">
        <f>(LARGE(C21:H21,1))+(LARGE(C21:H21,2))+(LARGE(C21:H21,3))+(LARGE(C21:H21,4))</f>
        <v>1627.2</v>
      </c>
      <c r="J21" s="10"/>
      <c r="K21" s="8"/>
    </row>
    <row r="22" spans="1:11" x14ac:dyDescent="0.2">
      <c r="A22" s="5">
        <v>16</v>
      </c>
      <c r="B22" s="93" t="s">
        <v>172</v>
      </c>
      <c r="C22" s="5">
        <v>0</v>
      </c>
      <c r="D22" s="5">
        <v>0</v>
      </c>
      <c r="E22" s="5">
        <v>0</v>
      </c>
      <c r="F22" s="5">
        <v>0</v>
      </c>
      <c r="G22" s="5">
        <v>1560</v>
      </c>
      <c r="H22" s="5">
        <v>0</v>
      </c>
      <c r="I22" s="63">
        <f>(LARGE(C22:H22,1))+(LARGE(C22:H22,2))+(LARGE(C22:H22,3))+(LARGE(C22:H22,4))</f>
        <v>1560</v>
      </c>
      <c r="J22" s="10"/>
      <c r="K22" s="8"/>
    </row>
    <row r="24" spans="1:11" x14ac:dyDescent="0.2">
      <c r="A24" s="4"/>
      <c r="B24" s="95" t="s">
        <v>86</v>
      </c>
      <c r="E24" s="92" t="s">
        <v>164</v>
      </c>
      <c r="F24" s="92"/>
      <c r="G24" t="s">
        <v>165</v>
      </c>
    </row>
    <row r="25" spans="1:11" x14ac:dyDescent="0.2">
      <c r="A25" s="4" t="s">
        <v>8</v>
      </c>
      <c r="B25" s="6" t="s">
        <v>117</v>
      </c>
      <c r="E25" s="96" t="s">
        <v>162</v>
      </c>
      <c r="F25" s="96" t="s">
        <v>163</v>
      </c>
    </row>
    <row r="26" spans="1:11" x14ac:dyDescent="0.2">
      <c r="A26" s="4" t="s">
        <v>9</v>
      </c>
      <c r="B26" s="6" t="s">
        <v>118</v>
      </c>
      <c r="E26" s="14" t="s">
        <v>30</v>
      </c>
      <c r="F26" s="94" t="s">
        <v>81</v>
      </c>
    </row>
    <row r="27" spans="1:11" x14ac:dyDescent="0.2">
      <c r="A27" s="4" t="s">
        <v>10</v>
      </c>
      <c r="B27" s="6" t="s">
        <v>119</v>
      </c>
      <c r="E27" s="90" t="s">
        <v>71</v>
      </c>
      <c r="F27" s="93" t="s">
        <v>83</v>
      </c>
    </row>
    <row r="28" spans="1:11" x14ac:dyDescent="0.2">
      <c r="A28" s="4" t="s">
        <v>11</v>
      </c>
      <c r="B28" s="6" t="s">
        <v>120</v>
      </c>
      <c r="E28" s="90" t="s">
        <v>70</v>
      </c>
    </row>
    <row r="29" spans="1:11" x14ac:dyDescent="0.2">
      <c r="A29" s="4" t="s">
        <v>12</v>
      </c>
      <c r="B29" s="6" t="s">
        <v>116</v>
      </c>
      <c r="E29" s="14" t="s">
        <v>32</v>
      </c>
    </row>
    <row r="30" spans="1:11" x14ac:dyDescent="0.2">
      <c r="E30" s="91" t="s">
        <v>42</v>
      </c>
    </row>
    <row r="31" spans="1:11" x14ac:dyDescent="0.2">
      <c r="A31" s="4"/>
      <c r="B31" s="95" t="s">
        <v>121</v>
      </c>
      <c r="E31" s="90" t="s">
        <v>125</v>
      </c>
    </row>
    <row r="32" spans="1:11" x14ac:dyDescent="0.2">
      <c r="A32" s="4" t="s">
        <v>8</v>
      </c>
      <c r="B32" s="6" t="s">
        <v>122</v>
      </c>
      <c r="E32" s="14" t="s">
        <v>50</v>
      </c>
    </row>
    <row r="33" spans="1:5" x14ac:dyDescent="0.2">
      <c r="A33" s="4" t="s">
        <v>9</v>
      </c>
      <c r="B33" s="6" t="s">
        <v>123</v>
      </c>
      <c r="E33" s="89" t="s">
        <v>43</v>
      </c>
    </row>
    <row r="34" spans="1:5" x14ac:dyDescent="0.2">
      <c r="A34" s="4" t="s">
        <v>10</v>
      </c>
      <c r="B34" s="6" t="s">
        <v>166</v>
      </c>
      <c r="E34" s="14" t="s">
        <v>35</v>
      </c>
    </row>
    <row r="35" spans="1:5" x14ac:dyDescent="0.2">
      <c r="A35" s="4" t="s">
        <v>11</v>
      </c>
      <c r="B35" s="6" t="s">
        <v>124</v>
      </c>
      <c r="E35" s="89" t="s">
        <v>161</v>
      </c>
    </row>
    <row r="36" spans="1:5" x14ac:dyDescent="0.2">
      <c r="A36" s="4" t="s">
        <v>12</v>
      </c>
      <c r="B36" s="6"/>
    </row>
    <row r="38" spans="1:5" x14ac:dyDescent="0.2">
      <c r="A38" s="4"/>
      <c r="B38" s="95" t="s">
        <v>140</v>
      </c>
    </row>
    <row r="39" spans="1:5" x14ac:dyDescent="0.2">
      <c r="A39" s="4" t="s">
        <v>8</v>
      </c>
      <c r="B39" s="69" t="s">
        <v>111</v>
      </c>
    </row>
    <row r="40" spans="1:5" x14ac:dyDescent="0.2">
      <c r="A40" s="4" t="s">
        <v>9</v>
      </c>
      <c r="B40" s="4" t="s">
        <v>112</v>
      </c>
    </row>
    <row r="41" spans="1:5" x14ac:dyDescent="0.2">
      <c r="A41" s="4" t="s">
        <v>10</v>
      </c>
      <c r="B41" s="4" t="s">
        <v>114</v>
      </c>
    </row>
    <row r="42" spans="1:5" x14ac:dyDescent="0.2">
      <c r="A42" s="4" t="s">
        <v>11</v>
      </c>
      <c r="B42" s="4"/>
    </row>
    <row r="43" spans="1:5" x14ac:dyDescent="0.2">
      <c r="A43" s="4" t="s">
        <v>12</v>
      </c>
      <c r="B43" s="4"/>
    </row>
    <row r="45" spans="1:5" x14ac:dyDescent="0.2">
      <c r="A45" s="4"/>
      <c r="B45" s="95" t="s">
        <v>141</v>
      </c>
    </row>
    <row r="46" spans="1:5" x14ac:dyDescent="0.2">
      <c r="A46" s="4" t="s">
        <v>8</v>
      </c>
      <c r="B46" s="6" t="s">
        <v>142</v>
      </c>
    </row>
    <row r="47" spans="1:5" x14ac:dyDescent="0.2">
      <c r="A47" s="4" t="s">
        <v>9</v>
      </c>
      <c r="B47" s="6" t="s">
        <v>159</v>
      </c>
    </row>
    <row r="48" spans="1:5" x14ac:dyDescent="0.2">
      <c r="A48" s="4" t="s">
        <v>10</v>
      </c>
      <c r="B48" s="6" t="s">
        <v>167</v>
      </c>
    </row>
    <row r="49" spans="1:2" x14ac:dyDescent="0.2">
      <c r="A49" s="4" t="s">
        <v>11</v>
      </c>
      <c r="B49" s="6" t="s">
        <v>185</v>
      </c>
    </row>
    <row r="50" spans="1:2" x14ac:dyDescent="0.2">
      <c r="A50" s="4" t="s">
        <v>12</v>
      </c>
      <c r="B50" s="6"/>
    </row>
    <row r="52" spans="1:2" x14ac:dyDescent="0.2">
      <c r="A52" s="4"/>
      <c r="B52" s="95" t="s">
        <v>146</v>
      </c>
    </row>
    <row r="53" spans="1:2" x14ac:dyDescent="0.2">
      <c r="A53" s="4" t="s">
        <v>8</v>
      </c>
      <c r="B53" s="4" t="s">
        <v>147</v>
      </c>
    </row>
    <row r="54" spans="1:2" x14ac:dyDescent="0.2">
      <c r="A54" s="4" t="s">
        <v>9</v>
      </c>
      <c r="B54" s="4" t="s">
        <v>148</v>
      </c>
    </row>
    <row r="55" spans="1:2" x14ac:dyDescent="0.2">
      <c r="A55" s="4" t="s">
        <v>10</v>
      </c>
      <c r="B55" s="4" t="s">
        <v>149</v>
      </c>
    </row>
    <row r="56" spans="1:2" x14ac:dyDescent="0.2">
      <c r="A56" s="4" t="s">
        <v>11</v>
      </c>
      <c r="B56" s="4" t="s">
        <v>184</v>
      </c>
    </row>
    <row r="57" spans="1:2" x14ac:dyDescent="0.2">
      <c r="A57" s="4" t="s">
        <v>12</v>
      </c>
      <c r="B57" s="4"/>
    </row>
    <row r="59" spans="1:2" x14ac:dyDescent="0.2">
      <c r="A59" s="4"/>
      <c r="B59" s="95" t="s">
        <v>150</v>
      </c>
    </row>
    <row r="60" spans="1:2" x14ac:dyDescent="0.2">
      <c r="A60" s="4" t="s">
        <v>8</v>
      </c>
      <c r="B60" s="4" t="s">
        <v>157</v>
      </c>
    </row>
    <row r="61" spans="1:2" x14ac:dyDescent="0.2">
      <c r="A61" s="4" t="s">
        <v>9</v>
      </c>
      <c r="B61" s="4" t="s">
        <v>168</v>
      </c>
    </row>
    <row r="62" spans="1:2" x14ac:dyDescent="0.2">
      <c r="A62" s="4" t="s">
        <v>10</v>
      </c>
      <c r="B62" s="4" t="s">
        <v>169</v>
      </c>
    </row>
    <row r="63" spans="1:2" x14ac:dyDescent="0.2">
      <c r="A63" s="4" t="s">
        <v>11</v>
      </c>
      <c r="B63" s="4" t="s">
        <v>182</v>
      </c>
    </row>
    <row r="64" spans="1:2" x14ac:dyDescent="0.2">
      <c r="A64" s="4" t="s">
        <v>12</v>
      </c>
      <c r="B64" s="4"/>
    </row>
    <row r="66" spans="1:2" x14ac:dyDescent="0.2">
      <c r="A66" s="4"/>
      <c r="B66" s="95" t="s">
        <v>95</v>
      </c>
    </row>
    <row r="67" spans="1:2" x14ac:dyDescent="0.2">
      <c r="A67" s="4" t="s">
        <v>8</v>
      </c>
      <c r="B67" s="69" t="s">
        <v>98</v>
      </c>
    </row>
    <row r="68" spans="1:2" x14ac:dyDescent="0.2">
      <c r="A68" s="4" t="s">
        <v>9</v>
      </c>
      <c r="B68" s="4" t="s">
        <v>97</v>
      </c>
    </row>
    <row r="69" spans="1:2" x14ac:dyDescent="0.2">
      <c r="A69" s="4" t="s">
        <v>10</v>
      </c>
      <c r="B69" s="4" t="s">
        <v>96</v>
      </c>
    </row>
    <row r="70" spans="1:2" x14ac:dyDescent="0.2">
      <c r="A70" s="4" t="s">
        <v>11</v>
      </c>
      <c r="B70" s="4" t="s">
        <v>139</v>
      </c>
    </row>
    <row r="71" spans="1:2" x14ac:dyDescent="0.2">
      <c r="A71" s="4" t="s">
        <v>12</v>
      </c>
      <c r="B71" s="4" t="s">
        <v>174</v>
      </c>
    </row>
    <row r="73" spans="1:2" x14ac:dyDescent="0.2">
      <c r="A73" s="4"/>
      <c r="B73" s="95" t="s">
        <v>103</v>
      </c>
    </row>
    <row r="74" spans="1:2" x14ac:dyDescent="0.2">
      <c r="A74" s="4" t="s">
        <v>8</v>
      </c>
      <c r="B74" s="4" t="s">
        <v>104</v>
      </c>
    </row>
    <row r="75" spans="1:2" x14ac:dyDescent="0.2">
      <c r="A75" s="4" t="s">
        <v>9</v>
      </c>
      <c r="B75" s="4" t="s">
        <v>105</v>
      </c>
    </row>
    <row r="76" spans="1:2" x14ac:dyDescent="0.2">
      <c r="A76" s="4" t="s">
        <v>10</v>
      </c>
      <c r="B76" s="69" t="s">
        <v>106</v>
      </c>
    </row>
    <row r="77" spans="1:2" x14ac:dyDescent="0.2">
      <c r="A77" s="4" t="s">
        <v>11</v>
      </c>
      <c r="B77" s="4" t="s">
        <v>115</v>
      </c>
    </row>
    <row r="78" spans="1:2" x14ac:dyDescent="0.2">
      <c r="A78" s="4" t="s">
        <v>12</v>
      </c>
      <c r="B78" s="4" t="s">
        <v>143</v>
      </c>
    </row>
    <row r="80" spans="1:2" x14ac:dyDescent="0.2">
      <c r="A80" s="4"/>
      <c r="B80" s="95" t="s">
        <v>107</v>
      </c>
    </row>
    <row r="81" spans="1:2" x14ac:dyDescent="0.2">
      <c r="A81" s="4" t="s">
        <v>8</v>
      </c>
      <c r="B81" s="69" t="s">
        <v>108</v>
      </c>
    </row>
    <row r="82" spans="1:2" x14ac:dyDescent="0.2">
      <c r="A82" s="4" t="s">
        <v>9</v>
      </c>
      <c r="B82" s="4" t="s">
        <v>109</v>
      </c>
    </row>
    <row r="83" spans="1:2" x14ac:dyDescent="0.2">
      <c r="A83" s="4" t="s">
        <v>10</v>
      </c>
      <c r="B83" s="4" t="s">
        <v>110</v>
      </c>
    </row>
    <row r="84" spans="1:2" x14ac:dyDescent="0.2">
      <c r="A84" s="4" t="s">
        <v>11</v>
      </c>
      <c r="B84" s="4" t="s">
        <v>186</v>
      </c>
    </row>
    <row r="85" spans="1:2" x14ac:dyDescent="0.2">
      <c r="A85" s="4" t="s">
        <v>12</v>
      </c>
      <c r="B85" s="4"/>
    </row>
    <row r="87" spans="1:2" x14ac:dyDescent="0.2">
      <c r="A87" s="4"/>
      <c r="B87" s="95" t="s">
        <v>99</v>
      </c>
    </row>
    <row r="88" spans="1:2" x14ac:dyDescent="0.2">
      <c r="A88" s="4" t="s">
        <v>8</v>
      </c>
      <c r="B88" s="4" t="s">
        <v>100</v>
      </c>
    </row>
    <row r="89" spans="1:2" x14ac:dyDescent="0.2">
      <c r="A89" s="4" t="s">
        <v>9</v>
      </c>
      <c r="B89" s="4" t="s">
        <v>101</v>
      </c>
    </row>
    <row r="90" spans="1:2" x14ac:dyDescent="0.2">
      <c r="A90" s="4" t="s">
        <v>10</v>
      </c>
      <c r="B90" s="4" t="s">
        <v>102</v>
      </c>
    </row>
    <row r="91" spans="1:2" x14ac:dyDescent="0.2">
      <c r="A91" s="4" t="s">
        <v>11</v>
      </c>
      <c r="B91" s="4" t="s">
        <v>188</v>
      </c>
    </row>
    <row r="92" spans="1:2" x14ac:dyDescent="0.2">
      <c r="A92" s="4" t="s">
        <v>12</v>
      </c>
      <c r="B92" s="4"/>
    </row>
    <row r="94" spans="1:2" x14ac:dyDescent="0.2">
      <c r="A94" s="4"/>
      <c r="B94" s="95" t="s">
        <v>144</v>
      </c>
    </row>
    <row r="95" spans="1:2" x14ac:dyDescent="0.2">
      <c r="A95" s="4" t="s">
        <v>8</v>
      </c>
      <c r="B95" s="6" t="s">
        <v>183</v>
      </c>
    </row>
    <row r="96" spans="1:2" x14ac:dyDescent="0.2">
      <c r="A96" s="4" t="s">
        <v>9</v>
      </c>
      <c r="B96" s="6" t="s">
        <v>156</v>
      </c>
    </row>
    <row r="97" spans="1:2" x14ac:dyDescent="0.2">
      <c r="A97" s="4" t="s">
        <v>10</v>
      </c>
      <c r="B97" s="6" t="s">
        <v>158</v>
      </c>
    </row>
    <row r="98" spans="1:2" x14ac:dyDescent="0.2">
      <c r="A98" s="4" t="s">
        <v>11</v>
      </c>
      <c r="B98" s="6" t="s">
        <v>145</v>
      </c>
    </row>
    <row r="99" spans="1:2" x14ac:dyDescent="0.2">
      <c r="A99" s="4" t="s">
        <v>12</v>
      </c>
      <c r="B99" s="6" t="s">
        <v>175</v>
      </c>
    </row>
    <row r="101" spans="1:2" x14ac:dyDescent="0.2">
      <c r="A101" s="4"/>
      <c r="B101" s="95" t="s">
        <v>87</v>
      </c>
    </row>
    <row r="102" spans="1:2" x14ac:dyDescent="0.2">
      <c r="A102" s="4" t="s">
        <v>8</v>
      </c>
      <c r="B102" s="6" t="s">
        <v>88</v>
      </c>
    </row>
    <row r="103" spans="1:2" x14ac:dyDescent="0.2">
      <c r="A103" s="4" t="s">
        <v>9</v>
      </c>
      <c r="B103" s="6" t="s">
        <v>89</v>
      </c>
    </row>
    <row r="104" spans="1:2" x14ac:dyDescent="0.2">
      <c r="A104" s="4" t="s">
        <v>10</v>
      </c>
      <c r="B104" s="6" t="s">
        <v>36</v>
      </c>
    </row>
    <row r="105" spans="1:2" x14ac:dyDescent="0.2">
      <c r="A105" s="4" t="s">
        <v>11</v>
      </c>
      <c r="B105" s="6"/>
    </row>
    <row r="106" spans="1:2" x14ac:dyDescent="0.2">
      <c r="A106" s="4" t="s">
        <v>12</v>
      </c>
      <c r="B106" s="6"/>
    </row>
    <row r="108" spans="1:2" x14ac:dyDescent="0.2">
      <c r="A108" s="4"/>
      <c r="B108" s="95" t="s">
        <v>90</v>
      </c>
    </row>
    <row r="109" spans="1:2" x14ac:dyDescent="0.2">
      <c r="A109" s="4" t="s">
        <v>8</v>
      </c>
      <c r="B109" s="6" t="s">
        <v>91</v>
      </c>
    </row>
    <row r="110" spans="1:2" x14ac:dyDescent="0.2">
      <c r="A110" s="4" t="s">
        <v>9</v>
      </c>
      <c r="B110" s="6" t="s">
        <v>92</v>
      </c>
    </row>
    <row r="111" spans="1:2" x14ac:dyDescent="0.2">
      <c r="A111" s="4" t="s">
        <v>10</v>
      </c>
      <c r="B111" s="6" t="s">
        <v>93</v>
      </c>
    </row>
    <row r="112" spans="1:2" x14ac:dyDescent="0.2">
      <c r="A112" s="4" t="s">
        <v>11</v>
      </c>
      <c r="B112" s="6" t="s">
        <v>39</v>
      </c>
    </row>
    <row r="113" spans="1:2" x14ac:dyDescent="0.2">
      <c r="A113" s="4" t="s">
        <v>12</v>
      </c>
      <c r="B113" s="6" t="s">
        <v>94</v>
      </c>
    </row>
    <row r="115" spans="1:2" x14ac:dyDescent="0.2">
      <c r="A115" s="92"/>
      <c r="B115" s="95" t="s">
        <v>171</v>
      </c>
    </row>
    <row r="116" spans="1:2" x14ac:dyDescent="0.2">
      <c r="A116" s="92" t="s">
        <v>8</v>
      </c>
      <c r="B116" s="93" t="s">
        <v>177</v>
      </c>
    </row>
    <row r="117" spans="1:2" x14ac:dyDescent="0.2">
      <c r="A117" s="92" t="s">
        <v>9</v>
      </c>
      <c r="B117" s="93" t="s">
        <v>178</v>
      </c>
    </row>
    <row r="118" spans="1:2" x14ac:dyDescent="0.2">
      <c r="A118" s="92" t="s">
        <v>10</v>
      </c>
      <c r="B118" s="93" t="s">
        <v>176</v>
      </c>
    </row>
    <row r="119" spans="1:2" x14ac:dyDescent="0.2">
      <c r="A119" s="92" t="s">
        <v>11</v>
      </c>
      <c r="B119" s="93"/>
    </row>
    <row r="120" spans="1:2" x14ac:dyDescent="0.2">
      <c r="A120" s="92" t="s">
        <v>12</v>
      </c>
      <c r="B120" s="93"/>
    </row>
    <row r="122" spans="1:2" x14ac:dyDescent="0.2">
      <c r="A122" s="92"/>
      <c r="B122" s="95" t="s">
        <v>173</v>
      </c>
    </row>
    <row r="123" spans="1:2" x14ac:dyDescent="0.2">
      <c r="A123" s="92" t="s">
        <v>8</v>
      </c>
      <c r="B123" s="93" t="s">
        <v>179</v>
      </c>
    </row>
    <row r="124" spans="1:2" x14ac:dyDescent="0.2">
      <c r="A124" s="92" t="s">
        <v>9</v>
      </c>
      <c r="B124" s="93" t="s">
        <v>180</v>
      </c>
    </row>
    <row r="125" spans="1:2" x14ac:dyDescent="0.2">
      <c r="A125" s="92" t="s">
        <v>10</v>
      </c>
      <c r="B125" s="93" t="s">
        <v>181</v>
      </c>
    </row>
    <row r="126" spans="1:2" x14ac:dyDescent="0.2">
      <c r="A126" s="92" t="s">
        <v>11</v>
      </c>
      <c r="B126" s="93"/>
    </row>
    <row r="127" spans="1:2" x14ac:dyDescent="0.2">
      <c r="A127" s="92" t="s">
        <v>12</v>
      </c>
      <c r="B127" s="93"/>
    </row>
    <row r="129" spans="1:2" x14ac:dyDescent="0.2">
      <c r="A129" s="92"/>
      <c r="B129" s="95" t="s">
        <v>187</v>
      </c>
    </row>
    <row r="130" spans="1:2" x14ac:dyDescent="0.2">
      <c r="A130" s="92" t="s">
        <v>8</v>
      </c>
      <c r="B130" s="93" t="s">
        <v>189</v>
      </c>
    </row>
    <row r="131" spans="1:2" x14ac:dyDescent="0.2">
      <c r="A131" s="92" t="s">
        <v>9</v>
      </c>
      <c r="B131" s="93" t="s">
        <v>190</v>
      </c>
    </row>
    <row r="132" spans="1:2" x14ac:dyDescent="0.2">
      <c r="A132" s="92" t="s">
        <v>10</v>
      </c>
      <c r="B132" s="93" t="s">
        <v>191</v>
      </c>
    </row>
    <row r="133" spans="1:2" x14ac:dyDescent="0.2">
      <c r="A133" s="92" t="s">
        <v>11</v>
      </c>
      <c r="B133" s="93"/>
    </row>
    <row r="134" spans="1:2" x14ac:dyDescent="0.2">
      <c r="A134" s="92" t="s">
        <v>12</v>
      </c>
      <c r="B134" s="93"/>
    </row>
  </sheetData>
  <autoFilter ref="A3:K3">
    <sortState ref="A4:K18">
      <sortCondition descending="1" ref="I3"/>
    </sortState>
  </autoFilter>
  <sortState ref="B5:I19">
    <sortCondition descending="1" ref="I5:I19"/>
  </sortState>
  <mergeCells count="2">
    <mergeCell ref="A1:I1"/>
    <mergeCell ref="C2:H2"/>
  </mergeCells>
  <phoneticPr fontId="0" type="noConversion"/>
  <pageMargins left="0.78740157480314965" right="0.78740157480314965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69"/>
  <sheetViews>
    <sheetView workbookViewId="0">
      <selection activeCell="N9" sqref="N9"/>
    </sheetView>
  </sheetViews>
  <sheetFormatPr defaultRowHeight="12.75" x14ac:dyDescent="0.2"/>
  <sheetData>
    <row r="1" spans="2:14" ht="15" x14ac:dyDescent="0.25">
      <c r="B1" s="23" t="s">
        <v>22</v>
      </c>
    </row>
    <row r="3" spans="2:14" x14ac:dyDescent="0.2">
      <c r="B3" s="15" t="s">
        <v>19</v>
      </c>
      <c r="C3" s="16" t="s">
        <v>20</v>
      </c>
      <c r="D3" t="s">
        <v>21</v>
      </c>
      <c r="F3" s="15" t="s">
        <v>23</v>
      </c>
      <c r="G3" s="16" t="s">
        <v>20</v>
      </c>
      <c r="H3" t="s">
        <v>21</v>
      </c>
      <c r="J3" s="24" t="s">
        <v>24</v>
      </c>
      <c r="K3" s="25"/>
      <c r="L3" s="26"/>
      <c r="M3" s="3" t="s">
        <v>16</v>
      </c>
      <c r="N3" s="4" t="s">
        <v>25</v>
      </c>
    </row>
    <row r="4" spans="2:14" ht="15" x14ac:dyDescent="0.25">
      <c r="B4" s="17">
        <v>35</v>
      </c>
      <c r="C4" s="18">
        <v>0.99629999999999996</v>
      </c>
      <c r="D4" s="18">
        <f>2-C4</f>
        <v>1.0037</v>
      </c>
      <c r="E4" s="4"/>
      <c r="F4" s="27">
        <v>35</v>
      </c>
      <c r="G4" s="28">
        <v>1</v>
      </c>
      <c r="H4" s="29">
        <f>2-G4</f>
        <v>1</v>
      </c>
      <c r="I4" s="4"/>
      <c r="J4" s="30">
        <v>35</v>
      </c>
      <c r="K4" s="31">
        <v>1.0723</v>
      </c>
      <c r="L4" s="32"/>
      <c r="M4" s="33">
        <v>35</v>
      </c>
      <c r="N4" s="34">
        <f t="shared" ref="N4:N67" si="0">(D4+H4+K4)/3</f>
        <v>1.0253333333333334</v>
      </c>
    </row>
    <row r="5" spans="2:14" ht="15" x14ac:dyDescent="0.25">
      <c r="B5" s="19">
        <v>36</v>
      </c>
      <c r="C5" s="20">
        <v>0.98950000000000005</v>
      </c>
      <c r="D5" s="18">
        <f t="shared" ref="D5:D68" si="1">2-C5</f>
        <v>1.0105</v>
      </c>
      <c r="E5" s="4"/>
      <c r="F5" s="35">
        <v>36</v>
      </c>
      <c r="G5" s="36">
        <v>0.99995000000000001</v>
      </c>
      <c r="H5" s="29">
        <f t="shared" ref="H5:H68" si="2">2-G5</f>
        <v>1.0000499999999999</v>
      </c>
      <c r="I5" s="4"/>
      <c r="J5" s="37">
        <v>36</v>
      </c>
      <c r="K5" s="38">
        <v>1.0878000000000001</v>
      </c>
      <c r="L5" s="39"/>
      <c r="M5" s="40">
        <v>36</v>
      </c>
      <c r="N5" s="34">
        <f t="shared" si="0"/>
        <v>1.0327833333333334</v>
      </c>
    </row>
    <row r="6" spans="2:14" ht="15" x14ac:dyDescent="0.25">
      <c r="B6" s="19">
        <v>37</v>
      </c>
      <c r="C6" s="20">
        <v>0.98270000000000002</v>
      </c>
      <c r="D6" s="18">
        <f t="shared" si="1"/>
        <v>1.0173000000000001</v>
      </c>
      <c r="E6" s="4"/>
      <c r="F6" s="35">
        <v>37</v>
      </c>
      <c r="G6" s="36">
        <v>0.99360000000000004</v>
      </c>
      <c r="H6" s="29">
        <f t="shared" si="2"/>
        <v>1.0064</v>
      </c>
      <c r="I6" s="4"/>
      <c r="J6" s="37">
        <v>37</v>
      </c>
      <c r="K6" s="38">
        <v>1.1032999999999999</v>
      </c>
      <c r="L6" s="39"/>
      <c r="M6" s="40">
        <v>37</v>
      </c>
      <c r="N6" s="34">
        <f t="shared" si="0"/>
        <v>1.0423333333333333</v>
      </c>
    </row>
    <row r="7" spans="2:14" ht="15" x14ac:dyDescent="0.25">
      <c r="B7" s="19">
        <v>38</v>
      </c>
      <c r="C7" s="20">
        <v>0.97599999999999998</v>
      </c>
      <c r="D7" s="18">
        <f t="shared" si="1"/>
        <v>1.024</v>
      </c>
      <c r="E7" s="4"/>
      <c r="F7" s="35">
        <v>38</v>
      </c>
      <c r="G7" s="36">
        <v>0.98669999999999991</v>
      </c>
      <c r="H7" s="29">
        <f t="shared" si="2"/>
        <v>1.0133000000000001</v>
      </c>
      <c r="I7" s="4"/>
      <c r="J7" s="37">
        <v>38</v>
      </c>
      <c r="K7" s="38">
        <v>1.1189</v>
      </c>
      <c r="L7" s="39"/>
      <c r="M7" s="40">
        <v>38</v>
      </c>
      <c r="N7" s="34">
        <f t="shared" si="0"/>
        <v>1.0520666666666667</v>
      </c>
    </row>
    <row r="8" spans="2:14" ht="15" x14ac:dyDescent="0.25">
      <c r="B8" s="19">
        <v>39</v>
      </c>
      <c r="C8" s="20">
        <v>0.96919999999999995</v>
      </c>
      <c r="D8" s="18">
        <f t="shared" si="1"/>
        <v>1.0308000000000002</v>
      </c>
      <c r="E8" s="4"/>
      <c r="F8" s="35">
        <v>39</v>
      </c>
      <c r="G8" s="36">
        <v>0.97989999999999999</v>
      </c>
      <c r="H8" s="29">
        <f t="shared" si="2"/>
        <v>1.0201</v>
      </c>
      <c r="I8" s="4"/>
      <c r="J8" s="37">
        <v>39</v>
      </c>
      <c r="K8" s="38">
        <v>1.1344000000000001</v>
      </c>
      <c r="L8" s="39"/>
      <c r="M8" s="40">
        <v>39</v>
      </c>
      <c r="N8" s="34">
        <f t="shared" si="0"/>
        <v>1.061766666666667</v>
      </c>
    </row>
    <row r="9" spans="2:14" ht="15" x14ac:dyDescent="0.25">
      <c r="B9" s="21">
        <v>40</v>
      </c>
      <c r="C9" s="22">
        <v>0.96240000000000003</v>
      </c>
      <c r="D9" s="18">
        <f t="shared" si="1"/>
        <v>1.0375999999999999</v>
      </c>
      <c r="E9" s="4"/>
      <c r="F9" s="41">
        <v>40</v>
      </c>
      <c r="G9" s="42">
        <v>0.97300000000000009</v>
      </c>
      <c r="H9" s="29">
        <f t="shared" si="2"/>
        <v>1.0269999999999999</v>
      </c>
      <c r="I9" s="4"/>
      <c r="J9" s="30">
        <v>40</v>
      </c>
      <c r="K9" s="43">
        <v>1.1498999999999999</v>
      </c>
      <c r="L9" s="44"/>
      <c r="M9" s="33">
        <v>40</v>
      </c>
      <c r="N9" s="34">
        <f t="shared" si="0"/>
        <v>1.0714999999999997</v>
      </c>
    </row>
    <row r="10" spans="2:14" ht="15" x14ac:dyDescent="0.25">
      <c r="B10" s="19">
        <v>41</v>
      </c>
      <c r="C10" s="20">
        <v>0.95550000000000002</v>
      </c>
      <c r="D10" s="18">
        <f t="shared" si="1"/>
        <v>1.0445</v>
      </c>
      <c r="E10" s="4"/>
      <c r="F10" s="35">
        <v>41</v>
      </c>
      <c r="G10" s="36">
        <v>0.96609999999999996</v>
      </c>
      <c r="H10" s="29">
        <f t="shared" si="2"/>
        <v>1.0339</v>
      </c>
      <c r="I10" s="4"/>
      <c r="J10" s="37">
        <v>41</v>
      </c>
      <c r="K10" s="38">
        <v>1.1665000000000001</v>
      </c>
      <c r="L10" s="39"/>
      <c r="M10" s="40">
        <v>41</v>
      </c>
      <c r="N10" s="34">
        <f t="shared" si="0"/>
        <v>1.0816333333333334</v>
      </c>
    </row>
    <row r="11" spans="2:14" ht="15" x14ac:dyDescent="0.25">
      <c r="B11" s="19">
        <v>42</v>
      </c>
      <c r="C11" s="20">
        <v>0.94869999999999999</v>
      </c>
      <c r="D11" s="18">
        <f t="shared" si="1"/>
        <v>1.0512999999999999</v>
      </c>
      <c r="E11" s="4"/>
      <c r="F11" s="35">
        <v>42</v>
      </c>
      <c r="G11" s="36">
        <v>0.95910000000000006</v>
      </c>
      <c r="H11" s="29">
        <f t="shared" si="2"/>
        <v>1.0408999999999999</v>
      </c>
      <c r="I11" s="4"/>
      <c r="J11" s="37">
        <v>42</v>
      </c>
      <c r="K11" s="38">
        <v>1.1832</v>
      </c>
      <c r="L11" s="39"/>
      <c r="M11" s="40">
        <v>42</v>
      </c>
      <c r="N11" s="34">
        <f t="shared" si="0"/>
        <v>1.0918000000000001</v>
      </c>
    </row>
    <row r="12" spans="2:14" ht="15" x14ac:dyDescent="0.25">
      <c r="B12" s="19">
        <v>43</v>
      </c>
      <c r="C12" s="20">
        <v>0.94179999999999997</v>
      </c>
      <c r="D12" s="18">
        <f t="shared" si="1"/>
        <v>1.0582</v>
      </c>
      <c r="E12" s="4"/>
      <c r="F12" s="35">
        <v>43</v>
      </c>
      <c r="G12" s="36">
        <v>0.95219999999999994</v>
      </c>
      <c r="H12" s="29">
        <f t="shared" si="2"/>
        <v>1.0478000000000001</v>
      </c>
      <c r="I12" s="4"/>
      <c r="J12" s="37">
        <v>43</v>
      </c>
      <c r="K12" s="38">
        <v>1.1998</v>
      </c>
      <c r="L12" s="39"/>
      <c r="M12" s="40">
        <v>43</v>
      </c>
      <c r="N12" s="34">
        <f t="shared" si="0"/>
        <v>1.1019333333333332</v>
      </c>
    </row>
    <row r="13" spans="2:14" ht="15" x14ac:dyDescent="0.25">
      <c r="B13" s="19">
        <v>44</v>
      </c>
      <c r="C13" s="20">
        <v>0.93500000000000005</v>
      </c>
      <c r="D13" s="18">
        <f t="shared" si="1"/>
        <v>1.0649999999999999</v>
      </c>
      <c r="E13" s="4"/>
      <c r="F13" s="35">
        <v>44</v>
      </c>
      <c r="G13" s="36">
        <v>0.94520000000000004</v>
      </c>
      <c r="H13" s="29">
        <f t="shared" si="2"/>
        <v>1.0548</v>
      </c>
      <c r="I13" s="4"/>
      <c r="J13" s="37">
        <v>44</v>
      </c>
      <c r="K13" s="38">
        <v>1.2164999999999999</v>
      </c>
      <c r="L13" s="39"/>
      <c r="M13" s="40">
        <v>44</v>
      </c>
      <c r="N13" s="34">
        <f t="shared" si="0"/>
        <v>1.1120999999999999</v>
      </c>
    </row>
    <row r="14" spans="2:14" ht="15" x14ac:dyDescent="0.25">
      <c r="B14" s="21">
        <v>45</v>
      </c>
      <c r="C14" s="22">
        <v>0.92810000000000004</v>
      </c>
      <c r="D14" s="18">
        <f t="shared" si="1"/>
        <v>1.0718999999999999</v>
      </c>
      <c r="E14" s="4"/>
      <c r="F14" s="41">
        <v>45</v>
      </c>
      <c r="G14" s="42">
        <v>0.93829999999999991</v>
      </c>
      <c r="H14" s="29">
        <f t="shared" si="2"/>
        <v>1.0617000000000001</v>
      </c>
      <c r="I14" s="4"/>
      <c r="J14" s="30">
        <v>45</v>
      </c>
      <c r="K14" s="43">
        <v>1.2331000000000001</v>
      </c>
      <c r="L14" s="44"/>
      <c r="M14" s="33">
        <v>45</v>
      </c>
      <c r="N14" s="34">
        <f t="shared" si="0"/>
        <v>1.1222333333333332</v>
      </c>
    </row>
    <row r="15" spans="2:14" ht="15" x14ac:dyDescent="0.25">
      <c r="B15" s="19">
        <v>46</v>
      </c>
      <c r="C15" s="20">
        <v>0.92110000000000003</v>
      </c>
      <c r="D15" s="18">
        <f t="shared" si="1"/>
        <v>1.0789</v>
      </c>
      <c r="E15" s="4"/>
      <c r="F15" s="35">
        <v>46</v>
      </c>
      <c r="G15" s="36">
        <v>0.93120000000000003</v>
      </c>
      <c r="H15" s="29">
        <f t="shared" si="2"/>
        <v>1.0688</v>
      </c>
      <c r="I15" s="4"/>
      <c r="J15" s="37">
        <v>46</v>
      </c>
      <c r="K15" s="38">
        <v>1.2508999999999999</v>
      </c>
      <c r="L15" s="39"/>
      <c r="M15" s="40">
        <v>46</v>
      </c>
      <c r="N15" s="34">
        <f t="shared" si="0"/>
        <v>1.1328666666666667</v>
      </c>
    </row>
    <row r="16" spans="2:14" ht="15" x14ac:dyDescent="0.25">
      <c r="B16" s="19">
        <v>47</v>
      </c>
      <c r="C16" s="20">
        <v>0.91410000000000002</v>
      </c>
      <c r="D16" s="18">
        <f t="shared" si="1"/>
        <v>1.0859000000000001</v>
      </c>
      <c r="E16" s="4"/>
      <c r="F16" s="35">
        <v>47</v>
      </c>
      <c r="G16" s="36">
        <v>0.92409999999999992</v>
      </c>
      <c r="H16" s="29">
        <f t="shared" si="2"/>
        <v>1.0759000000000001</v>
      </c>
      <c r="I16" s="4"/>
      <c r="J16" s="37">
        <v>47</v>
      </c>
      <c r="K16" s="38">
        <v>1.2687999999999999</v>
      </c>
      <c r="L16" s="39"/>
      <c r="M16" s="40">
        <v>47</v>
      </c>
      <c r="N16" s="34">
        <f t="shared" si="0"/>
        <v>1.1435333333333333</v>
      </c>
    </row>
    <row r="17" spans="2:14" ht="15" x14ac:dyDescent="0.25">
      <c r="B17" s="19">
        <v>48</v>
      </c>
      <c r="C17" s="20">
        <v>0.90710000000000002</v>
      </c>
      <c r="D17" s="18">
        <f t="shared" si="1"/>
        <v>1.0929</v>
      </c>
      <c r="E17" s="4"/>
      <c r="F17" s="35">
        <v>48</v>
      </c>
      <c r="G17" s="36">
        <v>0.91710000000000003</v>
      </c>
      <c r="H17" s="29">
        <f t="shared" si="2"/>
        <v>1.0829</v>
      </c>
      <c r="I17" s="4"/>
      <c r="J17" s="37">
        <v>48</v>
      </c>
      <c r="K17" s="38">
        <v>1.2866</v>
      </c>
      <c r="L17" s="39"/>
      <c r="M17" s="40">
        <v>48</v>
      </c>
      <c r="N17" s="34">
        <f t="shared" si="0"/>
        <v>1.1541333333333332</v>
      </c>
    </row>
    <row r="18" spans="2:14" ht="15" x14ac:dyDescent="0.25">
      <c r="B18" s="19">
        <v>49</v>
      </c>
      <c r="C18" s="20">
        <v>0.90010000000000001</v>
      </c>
      <c r="D18" s="18">
        <f t="shared" si="1"/>
        <v>1.0998999999999999</v>
      </c>
      <c r="E18" s="4"/>
      <c r="F18" s="35">
        <v>49</v>
      </c>
      <c r="G18" s="36">
        <v>0.91</v>
      </c>
      <c r="H18" s="29">
        <f t="shared" si="2"/>
        <v>1.0899999999999999</v>
      </c>
      <c r="I18" s="4"/>
      <c r="J18" s="37">
        <v>49</v>
      </c>
      <c r="K18" s="38">
        <v>1.3045</v>
      </c>
      <c r="L18" s="39"/>
      <c r="M18" s="40">
        <v>49</v>
      </c>
      <c r="N18" s="34">
        <f t="shared" si="0"/>
        <v>1.1647999999999998</v>
      </c>
    </row>
    <row r="19" spans="2:14" ht="15" x14ac:dyDescent="0.25">
      <c r="B19" s="21">
        <v>50</v>
      </c>
      <c r="C19" s="22">
        <v>0.8931</v>
      </c>
      <c r="D19" s="18">
        <f t="shared" si="1"/>
        <v>1.1069</v>
      </c>
      <c r="E19" s="4"/>
      <c r="F19" s="41">
        <v>50</v>
      </c>
      <c r="G19" s="42">
        <v>0.90290000000000004</v>
      </c>
      <c r="H19" s="29">
        <f t="shared" si="2"/>
        <v>1.0971</v>
      </c>
      <c r="I19" s="4"/>
      <c r="J19" s="45">
        <v>50</v>
      </c>
      <c r="K19" s="43">
        <v>1.3223</v>
      </c>
      <c r="L19" s="44"/>
      <c r="M19" s="46">
        <v>50</v>
      </c>
      <c r="N19" s="34">
        <f t="shared" si="0"/>
        <v>1.1754333333333333</v>
      </c>
    </row>
    <row r="20" spans="2:14" ht="15" x14ac:dyDescent="0.25">
      <c r="B20" s="19">
        <v>51</v>
      </c>
      <c r="C20" s="20">
        <v>0.88590000000000002</v>
      </c>
      <c r="D20" s="18">
        <f t="shared" si="1"/>
        <v>1.1141000000000001</v>
      </c>
      <c r="E20" s="4"/>
      <c r="F20" s="35">
        <v>51</v>
      </c>
      <c r="G20" s="36">
        <v>0.89559999999999995</v>
      </c>
      <c r="H20" s="29">
        <f t="shared" si="2"/>
        <v>1.1044</v>
      </c>
      <c r="I20" s="4"/>
      <c r="J20" s="47">
        <v>51</v>
      </c>
      <c r="K20" s="38">
        <v>1.3413999999999999</v>
      </c>
      <c r="L20" s="39"/>
      <c r="M20" s="48">
        <v>51</v>
      </c>
      <c r="N20" s="34">
        <f t="shared" si="0"/>
        <v>1.1866333333333332</v>
      </c>
    </row>
    <row r="21" spans="2:14" ht="15" x14ac:dyDescent="0.25">
      <c r="B21" s="19">
        <v>52</v>
      </c>
      <c r="C21" s="20">
        <v>0.87870000000000004</v>
      </c>
      <c r="D21" s="18">
        <f t="shared" si="1"/>
        <v>1.1213</v>
      </c>
      <c r="E21" s="4"/>
      <c r="F21" s="35">
        <v>52</v>
      </c>
      <c r="G21" s="36">
        <v>0.88830000000000009</v>
      </c>
      <c r="H21" s="29">
        <f t="shared" si="2"/>
        <v>1.1116999999999999</v>
      </c>
      <c r="I21" s="4"/>
      <c r="J21" s="47">
        <v>52</v>
      </c>
      <c r="K21" s="38">
        <v>1.3606</v>
      </c>
      <c r="L21" s="39"/>
      <c r="M21" s="48">
        <v>52</v>
      </c>
      <c r="N21" s="34">
        <f t="shared" si="0"/>
        <v>1.1978666666666664</v>
      </c>
    </row>
    <row r="22" spans="2:14" ht="15" x14ac:dyDescent="0.25">
      <c r="B22" s="19">
        <v>53</v>
      </c>
      <c r="C22" s="20">
        <v>0.87139999999999995</v>
      </c>
      <c r="D22" s="18">
        <f t="shared" si="1"/>
        <v>1.1286</v>
      </c>
      <c r="E22" s="4"/>
      <c r="F22" s="35">
        <v>53</v>
      </c>
      <c r="G22" s="36">
        <v>0.88100000000000001</v>
      </c>
      <c r="H22" s="29">
        <f t="shared" si="2"/>
        <v>1.119</v>
      </c>
      <c r="I22" s="4"/>
      <c r="J22" s="47">
        <v>53</v>
      </c>
      <c r="K22" s="38">
        <v>1.3796999999999999</v>
      </c>
      <c r="L22" s="39"/>
      <c r="M22" s="48">
        <v>53</v>
      </c>
      <c r="N22" s="34">
        <f t="shared" si="0"/>
        <v>1.2091000000000001</v>
      </c>
    </row>
    <row r="23" spans="2:14" ht="15" x14ac:dyDescent="0.25">
      <c r="B23" s="19">
        <v>54</v>
      </c>
      <c r="C23" s="20">
        <v>0.86419999999999997</v>
      </c>
      <c r="D23" s="18">
        <f t="shared" si="1"/>
        <v>1.1358000000000001</v>
      </c>
      <c r="E23" s="4"/>
      <c r="F23" s="35">
        <v>54</v>
      </c>
      <c r="G23" s="36">
        <v>0.87369999999999992</v>
      </c>
      <c r="H23" s="29">
        <f t="shared" si="2"/>
        <v>1.1263000000000001</v>
      </c>
      <c r="I23" s="4"/>
      <c r="J23" s="47">
        <v>54</v>
      </c>
      <c r="K23" s="38">
        <v>1.3989</v>
      </c>
      <c r="L23" s="39"/>
      <c r="M23" s="48">
        <v>54</v>
      </c>
      <c r="N23" s="34">
        <f t="shared" si="0"/>
        <v>1.2203333333333335</v>
      </c>
    </row>
    <row r="24" spans="2:14" ht="15" x14ac:dyDescent="0.25">
      <c r="B24" s="21">
        <v>55</v>
      </c>
      <c r="C24" s="22">
        <v>0.85699999999999998</v>
      </c>
      <c r="D24" s="18">
        <f t="shared" si="1"/>
        <v>1.143</v>
      </c>
      <c r="E24" s="4"/>
      <c r="F24" s="41">
        <v>55</v>
      </c>
      <c r="G24" s="42">
        <v>0.86640000000000006</v>
      </c>
      <c r="H24" s="29">
        <f t="shared" si="2"/>
        <v>1.1335999999999999</v>
      </c>
      <c r="I24" s="4"/>
      <c r="J24" s="45">
        <v>55</v>
      </c>
      <c r="K24" s="43">
        <v>1.4179999999999999</v>
      </c>
      <c r="L24" s="44"/>
      <c r="M24" s="46">
        <v>55</v>
      </c>
      <c r="N24" s="34">
        <f t="shared" si="0"/>
        <v>1.2315333333333334</v>
      </c>
    </row>
    <row r="25" spans="2:14" ht="15" x14ac:dyDescent="0.25">
      <c r="B25" s="19">
        <v>56</v>
      </c>
      <c r="C25" s="20">
        <v>0.84950000000000003</v>
      </c>
      <c r="D25" s="18">
        <f t="shared" si="1"/>
        <v>1.1505000000000001</v>
      </c>
      <c r="E25" s="4"/>
      <c r="F25" s="35">
        <v>56</v>
      </c>
      <c r="G25" s="36">
        <v>0.85880000000000001</v>
      </c>
      <c r="H25" s="29">
        <f t="shared" si="2"/>
        <v>1.1412</v>
      </c>
      <c r="I25" s="4"/>
      <c r="J25" s="47">
        <v>56</v>
      </c>
      <c r="K25" s="38">
        <v>1.4384999999999999</v>
      </c>
      <c r="L25" s="39"/>
      <c r="M25" s="48">
        <v>56</v>
      </c>
      <c r="N25" s="34">
        <f t="shared" si="0"/>
        <v>1.2434000000000001</v>
      </c>
    </row>
    <row r="26" spans="2:14" ht="15" x14ac:dyDescent="0.25">
      <c r="B26" s="19">
        <v>57</v>
      </c>
      <c r="C26" s="20">
        <v>0.84189999999999998</v>
      </c>
      <c r="D26" s="18">
        <f t="shared" si="1"/>
        <v>1.1581000000000001</v>
      </c>
      <c r="E26" s="4"/>
      <c r="F26" s="35">
        <v>57</v>
      </c>
      <c r="G26" s="36">
        <v>0.85119999999999996</v>
      </c>
      <c r="H26" s="29">
        <f t="shared" si="2"/>
        <v>1.1488</v>
      </c>
      <c r="I26" s="4"/>
      <c r="J26" s="47">
        <v>57</v>
      </c>
      <c r="K26" s="38">
        <v>1.4590000000000001</v>
      </c>
      <c r="L26" s="39"/>
      <c r="M26" s="48">
        <v>57</v>
      </c>
      <c r="N26" s="34">
        <f t="shared" si="0"/>
        <v>1.2553000000000001</v>
      </c>
    </row>
    <row r="27" spans="2:14" ht="15" x14ac:dyDescent="0.25">
      <c r="B27" s="19">
        <v>58</v>
      </c>
      <c r="C27" s="20">
        <v>0.83440000000000003</v>
      </c>
      <c r="D27" s="18">
        <f t="shared" si="1"/>
        <v>1.1656</v>
      </c>
      <c r="E27" s="4"/>
      <c r="F27" s="35">
        <v>58</v>
      </c>
      <c r="G27" s="36">
        <v>0.84349999999999992</v>
      </c>
      <c r="H27" s="29">
        <f t="shared" si="2"/>
        <v>1.1565000000000001</v>
      </c>
      <c r="I27" s="4"/>
      <c r="J27" s="47">
        <v>58</v>
      </c>
      <c r="K27" s="38">
        <v>1.4795</v>
      </c>
      <c r="L27" s="39"/>
      <c r="M27" s="48">
        <v>58</v>
      </c>
      <c r="N27" s="34">
        <f t="shared" si="0"/>
        <v>1.2671999999999999</v>
      </c>
    </row>
    <row r="28" spans="2:14" ht="15" x14ac:dyDescent="0.25">
      <c r="B28" s="19">
        <v>59</v>
      </c>
      <c r="C28" s="20">
        <v>0.82679999999999998</v>
      </c>
      <c r="D28" s="18">
        <f t="shared" si="1"/>
        <v>1.1732</v>
      </c>
      <c r="E28" s="4"/>
      <c r="F28" s="35">
        <v>59</v>
      </c>
      <c r="G28" s="36">
        <v>0.83590000000000009</v>
      </c>
      <c r="H28" s="29">
        <f t="shared" si="2"/>
        <v>1.1640999999999999</v>
      </c>
      <c r="I28" s="4"/>
      <c r="J28" s="47">
        <v>59</v>
      </c>
      <c r="K28" s="38">
        <v>1.5</v>
      </c>
      <c r="L28" s="39"/>
      <c r="M28" s="48">
        <v>59</v>
      </c>
      <c r="N28" s="34">
        <f t="shared" si="0"/>
        <v>1.2790999999999999</v>
      </c>
    </row>
    <row r="29" spans="2:14" ht="15" x14ac:dyDescent="0.25">
      <c r="B29" s="21">
        <v>60</v>
      </c>
      <c r="C29" s="22">
        <v>0.81930000000000003</v>
      </c>
      <c r="D29" s="18">
        <f t="shared" si="1"/>
        <v>1.1806999999999999</v>
      </c>
      <c r="E29" s="4"/>
      <c r="F29" s="41">
        <v>60</v>
      </c>
      <c r="G29" s="42">
        <v>0.82830000000000004</v>
      </c>
      <c r="H29" s="29">
        <f t="shared" si="2"/>
        <v>1.1717</v>
      </c>
      <c r="I29" s="4"/>
      <c r="J29" s="45">
        <v>60</v>
      </c>
      <c r="K29" s="43">
        <v>1.5205</v>
      </c>
      <c r="L29" s="44"/>
      <c r="M29" s="46">
        <v>60</v>
      </c>
      <c r="N29" s="34">
        <f t="shared" si="0"/>
        <v>1.2909666666666666</v>
      </c>
    </row>
    <row r="30" spans="2:14" ht="15" x14ac:dyDescent="0.25">
      <c r="B30" s="19">
        <v>61</v>
      </c>
      <c r="C30" s="20">
        <v>0.81130000000000002</v>
      </c>
      <c r="D30" s="18">
        <f t="shared" si="1"/>
        <v>1.1886999999999999</v>
      </c>
      <c r="E30" s="4"/>
      <c r="F30" s="35">
        <v>61</v>
      </c>
      <c r="G30" s="36">
        <v>0.82020000000000004</v>
      </c>
      <c r="H30" s="29">
        <f t="shared" si="2"/>
        <v>1.1798</v>
      </c>
      <c r="I30" s="4"/>
      <c r="J30" s="47">
        <v>61</v>
      </c>
      <c r="K30" s="38">
        <v>1.5425</v>
      </c>
      <c r="L30" s="39"/>
      <c r="M30" s="48">
        <v>61</v>
      </c>
      <c r="N30" s="34">
        <f t="shared" si="0"/>
        <v>1.3036666666666668</v>
      </c>
    </row>
    <row r="31" spans="2:14" ht="15" x14ac:dyDescent="0.25">
      <c r="B31" s="19">
        <v>62</v>
      </c>
      <c r="C31" s="20">
        <v>0.80330000000000001</v>
      </c>
      <c r="D31" s="18">
        <f t="shared" si="1"/>
        <v>1.1966999999999999</v>
      </c>
      <c r="E31" s="4"/>
      <c r="F31" s="35">
        <v>62</v>
      </c>
      <c r="G31" s="36">
        <v>0.81220000000000003</v>
      </c>
      <c r="H31" s="29">
        <f t="shared" si="2"/>
        <v>1.1878</v>
      </c>
      <c r="I31" s="4"/>
      <c r="J31" s="47">
        <v>62</v>
      </c>
      <c r="K31" s="38">
        <v>1.5645</v>
      </c>
      <c r="L31" s="39"/>
      <c r="M31" s="48">
        <v>62</v>
      </c>
      <c r="N31" s="34">
        <f t="shared" si="0"/>
        <v>1.3163333333333334</v>
      </c>
    </row>
    <row r="32" spans="2:14" ht="15" x14ac:dyDescent="0.25">
      <c r="B32" s="19">
        <v>63</v>
      </c>
      <c r="C32" s="20">
        <v>0.7954</v>
      </c>
      <c r="D32" s="18">
        <f t="shared" si="1"/>
        <v>1.2046000000000001</v>
      </c>
      <c r="E32" s="4"/>
      <c r="F32" s="35">
        <v>63</v>
      </c>
      <c r="G32" s="36">
        <v>0.80410000000000004</v>
      </c>
      <c r="H32" s="29">
        <f t="shared" si="2"/>
        <v>1.1959</v>
      </c>
      <c r="I32" s="4"/>
      <c r="J32" s="47">
        <v>63</v>
      </c>
      <c r="K32" s="38">
        <v>1.5865</v>
      </c>
      <c r="L32" s="39"/>
      <c r="M32" s="48">
        <v>63</v>
      </c>
      <c r="N32" s="34">
        <f t="shared" si="0"/>
        <v>1.329</v>
      </c>
    </row>
    <row r="33" spans="2:14" ht="15" x14ac:dyDescent="0.25">
      <c r="B33" s="19">
        <v>64</v>
      </c>
      <c r="C33" s="20">
        <v>0.78739999999999999</v>
      </c>
      <c r="D33" s="18">
        <f t="shared" si="1"/>
        <v>1.2126000000000001</v>
      </c>
      <c r="E33" s="4"/>
      <c r="F33" s="35">
        <v>64</v>
      </c>
      <c r="G33" s="36">
        <v>0.79610000000000003</v>
      </c>
      <c r="H33" s="29">
        <f t="shared" si="2"/>
        <v>1.2039</v>
      </c>
      <c r="I33" s="4"/>
      <c r="J33" s="47">
        <v>64</v>
      </c>
      <c r="K33" s="38">
        <v>1.6085</v>
      </c>
      <c r="L33" s="39"/>
      <c r="M33" s="48">
        <v>64</v>
      </c>
      <c r="N33" s="34">
        <f t="shared" si="0"/>
        <v>1.3416666666666668</v>
      </c>
    </row>
    <row r="34" spans="2:14" ht="15" x14ac:dyDescent="0.25">
      <c r="B34" s="21">
        <v>65</v>
      </c>
      <c r="C34" s="22">
        <v>0.77939999999999998</v>
      </c>
      <c r="D34" s="18">
        <f t="shared" si="1"/>
        <v>1.2206000000000001</v>
      </c>
      <c r="E34" s="4"/>
      <c r="F34" s="41">
        <v>65</v>
      </c>
      <c r="G34" s="42">
        <v>0.78800000000000003</v>
      </c>
      <c r="H34" s="29">
        <f t="shared" si="2"/>
        <v>1.212</v>
      </c>
      <c r="I34" s="4"/>
      <c r="J34" s="45">
        <v>65</v>
      </c>
      <c r="K34" s="43">
        <v>1.6305000000000001</v>
      </c>
      <c r="L34" s="44"/>
      <c r="M34" s="46">
        <v>65</v>
      </c>
      <c r="N34" s="34">
        <f t="shared" si="0"/>
        <v>1.3543666666666667</v>
      </c>
    </row>
    <row r="35" spans="2:14" ht="15" x14ac:dyDescent="0.25">
      <c r="B35" s="19">
        <v>66</v>
      </c>
      <c r="C35" s="20">
        <v>0.77080000000000004</v>
      </c>
      <c r="D35" s="18">
        <f t="shared" si="1"/>
        <v>1.2292000000000001</v>
      </c>
      <c r="E35" s="4"/>
      <c r="F35" s="35">
        <v>66</v>
      </c>
      <c r="G35" s="36">
        <v>0.77940000000000009</v>
      </c>
      <c r="H35" s="29">
        <f t="shared" si="2"/>
        <v>1.2205999999999999</v>
      </c>
      <c r="I35" s="4"/>
      <c r="J35" s="47">
        <v>66</v>
      </c>
      <c r="K35" s="38">
        <v>1.6540999999999999</v>
      </c>
      <c r="L35" s="39"/>
      <c r="M35" s="48">
        <v>66</v>
      </c>
      <c r="N35" s="34">
        <f t="shared" si="0"/>
        <v>1.3679666666666666</v>
      </c>
    </row>
    <row r="36" spans="2:14" ht="15" x14ac:dyDescent="0.25">
      <c r="B36" s="19">
        <v>67</v>
      </c>
      <c r="C36" s="20">
        <v>0.76229999999999998</v>
      </c>
      <c r="D36" s="18">
        <f t="shared" si="1"/>
        <v>1.2377</v>
      </c>
      <c r="E36" s="4"/>
      <c r="F36" s="35">
        <v>67</v>
      </c>
      <c r="G36" s="36">
        <v>0.77069999999999994</v>
      </c>
      <c r="H36" s="29">
        <f t="shared" si="2"/>
        <v>1.2293000000000001</v>
      </c>
      <c r="I36" s="4"/>
      <c r="J36" s="47">
        <v>67</v>
      </c>
      <c r="K36" s="38">
        <v>1.6777</v>
      </c>
      <c r="L36" s="39"/>
      <c r="M36" s="48">
        <v>67</v>
      </c>
      <c r="N36" s="34">
        <f t="shared" si="0"/>
        <v>1.3815666666666668</v>
      </c>
    </row>
    <row r="37" spans="2:14" ht="15" x14ac:dyDescent="0.25">
      <c r="B37" s="19">
        <v>68</v>
      </c>
      <c r="C37" s="20">
        <v>0.75370000000000004</v>
      </c>
      <c r="D37" s="18">
        <f t="shared" si="1"/>
        <v>1.2463</v>
      </c>
      <c r="E37" s="4"/>
      <c r="F37" s="35">
        <v>68</v>
      </c>
      <c r="G37" s="36">
        <v>0.7621</v>
      </c>
      <c r="H37" s="29">
        <f t="shared" si="2"/>
        <v>1.2379</v>
      </c>
      <c r="I37" s="4"/>
      <c r="J37" s="47">
        <v>68</v>
      </c>
      <c r="K37" s="38">
        <v>1.7013</v>
      </c>
      <c r="L37" s="39"/>
      <c r="M37" s="48">
        <v>68</v>
      </c>
      <c r="N37" s="34">
        <f t="shared" si="0"/>
        <v>1.3951666666666667</v>
      </c>
    </row>
    <row r="38" spans="2:14" ht="15" x14ac:dyDescent="0.25">
      <c r="B38" s="19">
        <v>69</v>
      </c>
      <c r="C38" s="20">
        <v>0.74519999999999997</v>
      </c>
      <c r="D38" s="18">
        <f t="shared" si="1"/>
        <v>1.2547999999999999</v>
      </c>
      <c r="E38" s="4"/>
      <c r="F38" s="35">
        <v>69</v>
      </c>
      <c r="G38" s="36">
        <v>0.75340000000000007</v>
      </c>
      <c r="H38" s="29">
        <f t="shared" si="2"/>
        <v>1.2465999999999999</v>
      </c>
      <c r="I38" s="4"/>
      <c r="J38" s="47">
        <v>69</v>
      </c>
      <c r="K38" s="38">
        <v>1.7249000000000001</v>
      </c>
      <c r="L38" s="39"/>
      <c r="M38" s="48">
        <v>69</v>
      </c>
      <c r="N38" s="34">
        <f t="shared" si="0"/>
        <v>1.4087666666666667</v>
      </c>
    </row>
    <row r="39" spans="2:14" ht="15" x14ac:dyDescent="0.25">
      <c r="B39" s="21">
        <v>70</v>
      </c>
      <c r="C39" s="22">
        <v>0.73660000000000003</v>
      </c>
      <c r="D39" s="18">
        <f t="shared" si="1"/>
        <v>1.2633999999999999</v>
      </c>
      <c r="E39" s="4"/>
      <c r="F39" s="41">
        <v>70</v>
      </c>
      <c r="G39" s="42">
        <v>0.74479999999999991</v>
      </c>
      <c r="H39" s="29">
        <f t="shared" si="2"/>
        <v>1.2552000000000001</v>
      </c>
      <c r="I39" s="4"/>
      <c r="J39" s="45">
        <v>70</v>
      </c>
      <c r="K39" s="43">
        <v>1.7484999999999999</v>
      </c>
      <c r="L39" s="44"/>
      <c r="M39" s="46">
        <v>70</v>
      </c>
      <c r="N39" s="34">
        <f t="shared" si="0"/>
        <v>1.4223666666666668</v>
      </c>
    </row>
    <row r="40" spans="2:14" ht="15" x14ac:dyDescent="0.25">
      <c r="B40" s="19">
        <v>71</v>
      </c>
      <c r="C40" s="20">
        <v>0.72729999999999995</v>
      </c>
      <c r="D40" s="18">
        <f t="shared" si="1"/>
        <v>1.2726999999999999</v>
      </c>
      <c r="E40" s="4"/>
      <c r="F40" s="35">
        <v>71</v>
      </c>
      <c r="G40" s="36">
        <v>0.73540000000000005</v>
      </c>
      <c r="H40" s="29">
        <f t="shared" si="2"/>
        <v>1.2645999999999999</v>
      </c>
      <c r="I40" s="4"/>
      <c r="J40" s="47">
        <v>71</v>
      </c>
      <c r="K40" s="38">
        <v>1.7738</v>
      </c>
      <c r="L40" s="39"/>
      <c r="M40" s="48">
        <v>71</v>
      </c>
      <c r="N40" s="34">
        <f t="shared" si="0"/>
        <v>1.4370333333333332</v>
      </c>
    </row>
    <row r="41" spans="2:14" ht="15" x14ac:dyDescent="0.25">
      <c r="B41" s="19">
        <v>72</v>
      </c>
      <c r="C41" s="20">
        <v>0.71799999999999997</v>
      </c>
      <c r="D41" s="18">
        <f t="shared" si="1"/>
        <v>1.282</v>
      </c>
      <c r="E41" s="4"/>
      <c r="F41" s="35">
        <v>72</v>
      </c>
      <c r="G41" s="36">
        <v>0.72599999999999998</v>
      </c>
      <c r="H41" s="29">
        <f t="shared" si="2"/>
        <v>1.274</v>
      </c>
      <c r="I41" s="4"/>
      <c r="J41" s="47">
        <v>72</v>
      </c>
      <c r="K41" s="38">
        <v>1.7990999999999999</v>
      </c>
      <c r="L41" s="39"/>
      <c r="M41" s="48">
        <v>72</v>
      </c>
      <c r="N41" s="34">
        <f t="shared" si="0"/>
        <v>1.4517</v>
      </c>
    </row>
    <row r="42" spans="2:14" ht="15" x14ac:dyDescent="0.25">
      <c r="B42" s="19">
        <v>73</v>
      </c>
      <c r="C42" s="20">
        <v>0.7087</v>
      </c>
      <c r="D42" s="18">
        <f t="shared" si="1"/>
        <v>1.2913000000000001</v>
      </c>
      <c r="E42" s="4"/>
      <c r="F42" s="35">
        <v>73</v>
      </c>
      <c r="G42" s="36">
        <v>0.71669999999999989</v>
      </c>
      <c r="H42" s="29">
        <f t="shared" si="2"/>
        <v>1.2833000000000001</v>
      </c>
      <c r="I42" s="4"/>
      <c r="J42" s="47">
        <v>73</v>
      </c>
      <c r="K42" s="38">
        <v>1.8244</v>
      </c>
      <c r="L42" s="39"/>
      <c r="M42" s="48">
        <v>73</v>
      </c>
      <c r="N42" s="34">
        <f t="shared" si="0"/>
        <v>1.4663333333333333</v>
      </c>
    </row>
    <row r="43" spans="2:14" ht="15" x14ac:dyDescent="0.25">
      <c r="B43" s="19">
        <v>74</v>
      </c>
      <c r="C43" s="20">
        <v>0.69940000000000002</v>
      </c>
      <c r="D43" s="18">
        <f t="shared" si="1"/>
        <v>1.3006</v>
      </c>
      <c r="E43" s="4"/>
      <c r="F43" s="35">
        <v>74</v>
      </c>
      <c r="G43" s="36">
        <v>0.70730000000000004</v>
      </c>
      <c r="H43" s="29">
        <f t="shared" si="2"/>
        <v>1.2927</v>
      </c>
      <c r="I43" s="4"/>
      <c r="J43" s="47">
        <v>74</v>
      </c>
      <c r="K43" s="38">
        <v>1.8496999999999999</v>
      </c>
      <c r="L43" s="39"/>
      <c r="M43" s="48">
        <v>74</v>
      </c>
      <c r="N43" s="34">
        <f t="shared" si="0"/>
        <v>1.4809999999999999</v>
      </c>
    </row>
    <row r="44" spans="2:14" ht="15" x14ac:dyDescent="0.25">
      <c r="B44" s="21">
        <v>75</v>
      </c>
      <c r="C44" s="22">
        <v>0.69010000000000005</v>
      </c>
      <c r="D44" s="18">
        <f t="shared" si="1"/>
        <v>1.3098999999999998</v>
      </c>
      <c r="E44" s="4"/>
      <c r="F44" s="41">
        <v>75</v>
      </c>
      <c r="G44" s="42">
        <v>0.69789999999999996</v>
      </c>
      <c r="H44" s="29">
        <f t="shared" si="2"/>
        <v>1.3021</v>
      </c>
      <c r="I44" s="4"/>
      <c r="J44" s="45">
        <v>75</v>
      </c>
      <c r="K44" s="43">
        <v>1.875</v>
      </c>
      <c r="L44" s="44"/>
      <c r="M44" s="46">
        <v>75</v>
      </c>
      <c r="N44" s="34">
        <f t="shared" si="0"/>
        <v>1.4956666666666667</v>
      </c>
    </row>
    <row r="45" spans="2:14" ht="15" x14ac:dyDescent="0.25">
      <c r="B45" s="19">
        <v>76</v>
      </c>
      <c r="C45" s="20">
        <v>0.67979999999999996</v>
      </c>
      <c r="D45" s="18">
        <f t="shared" si="1"/>
        <v>1.3202</v>
      </c>
      <c r="E45" s="4"/>
      <c r="F45" s="35">
        <v>76</v>
      </c>
      <c r="G45" s="36">
        <v>0.68759999999999999</v>
      </c>
      <c r="H45" s="29">
        <f t="shared" si="2"/>
        <v>1.3124</v>
      </c>
      <c r="I45" s="4"/>
      <c r="J45" s="47">
        <v>76</v>
      </c>
      <c r="K45" s="38">
        <v>1.9020999999999999</v>
      </c>
      <c r="L45" s="39"/>
      <c r="M45" s="48">
        <v>76</v>
      </c>
      <c r="N45" s="34">
        <f t="shared" si="0"/>
        <v>1.5115666666666667</v>
      </c>
    </row>
    <row r="46" spans="2:14" ht="15" x14ac:dyDescent="0.25">
      <c r="B46" s="19">
        <v>77</v>
      </c>
      <c r="C46" s="20">
        <v>0.66959999999999997</v>
      </c>
      <c r="D46" s="18">
        <f t="shared" si="1"/>
        <v>1.3304</v>
      </c>
      <c r="E46" s="4"/>
      <c r="F46" s="35">
        <v>77</v>
      </c>
      <c r="G46" s="36">
        <v>0.67720000000000002</v>
      </c>
      <c r="H46" s="29">
        <f t="shared" si="2"/>
        <v>1.3228</v>
      </c>
      <c r="I46" s="4"/>
      <c r="J46" s="47">
        <v>77</v>
      </c>
      <c r="K46" s="38">
        <v>1.9292</v>
      </c>
      <c r="L46" s="39"/>
      <c r="M46" s="48">
        <v>77</v>
      </c>
      <c r="N46" s="34">
        <f t="shared" si="0"/>
        <v>1.5274666666666665</v>
      </c>
    </row>
    <row r="47" spans="2:14" ht="15" x14ac:dyDescent="0.25">
      <c r="B47" s="19">
        <v>78</v>
      </c>
      <c r="C47" s="20">
        <v>0.6593</v>
      </c>
      <c r="D47" s="18">
        <f t="shared" si="1"/>
        <v>1.3407</v>
      </c>
      <c r="E47" s="4"/>
      <c r="F47" s="35">
        <v>78</v>
      </c>
      <c r="G47" s="36">
        <v>0.66690000000000005</v>
      </c>
      <c r="H47" s="29">
        <f t="shared" si="2"/>
        <v>1.3331</v>
      </c>
      <c r="I47" s="4"/>
      <c r="J47" s="47">
        <v>78</v>
      </c>
      <c r="K47" s="38">
        <v>1.9563999999999999</v>
      </c>
      <c r="L47" s="39"/>
      <c r="M47" s="48">
        <v>78</v>
      </c>
      <c r="N47" s="34">
        <f t="shared" si="0"/>
        <v>1.5434000000000001</v>
      </c>
    </row>
    <row r="48" spans="2:14" ht="15" x14ac:dyDescent="0.25">
      <c r="B48" s="19">
        <v>79</v>
      </c>
      <c r="C48" s="20">
        <v>0.64910000000000001</v>
      </c>
      <c r="D48" s="18">
        <f t="shared" si="1"/>
        <v>1.3509</v>
      </c>
      <c r="E48" s="4"/>
      <c r="F48" s="35">
        <v>79</v>
      </c>
      <c r="G48" s="36">
        <v>0.65650000000000008</v>
      </c>
      <c r="H48" s="29">
        <f t="shared" si="2"/>
        <v>1.3434999999999999</v>
      </c>
      <c r="I48" s="4"/>
      <c r="J48" s="47">
        <v>79</v>
      </c>
      <c r="K48" s="38">
        <v>1.9835</v>
      </c>
      <c r="L48" s="39"/>
      <c r="M48" s="48">
        <v>79</v>
      </c>
      <c r="N48" s="34">
        <f t="shared" si="0"/>
        <v>1.5593000000000001</v>
      </c>
    </row>
    <row r="49" spans="2:14" ht="15" x14ac:dyDescent="0.25">
      <c r="B49" s="21">
        <v>80</v>
      </c>
      <c r="C49" s="22">
        <v>0.63880000000000003</v>
      </c>
      <c r="D49" s="18">
        <f t="shared" si="1"/>
        <v>1.3612</v>
      </c>
      <c r="E49" s="4"/>
      <c r="F49" s="41">
        <v>80</v>
      </c>
      <c r="G49" s="42">
        <v>0.64620000000000011</v>
      </c>
      <c r="H49" s="29">
        <f t="shared" si="2"/>
        <v>1.3537999999999999</v>
      </c>
      <c r="I49" s="4"/>
      <c r="J49" s="45">
        <v>80</v>
      </c>
      <c r="K49" s="43">
        <v>2.0106000000000002</v>
      </c>
      <c r="L49" s="44"/>
      <c r="M49" s="46">
        <v>80</v>
      </c>
      <c r="N49" s="34">
        <f t="shared" si="0"/>
        <v>1.5751999999999999</v>
      </c>
    </row>
    <row r="50" spans="2:14" ht="15" x14ac:dyDescent="0.25">
      <c r="B50" s="19">
        <v>81</v>
      </c>
      <c r="C50" s="20">
        <v>0.62719999999999998</v>
      </c>
      <c r="D50" s="18">
        <f t="shared" si="1"/>
        <v>1.3728</v>
      </c>
      <c r="E50" s="4"/>
      <c r="F50" s="35">
        <v>81</v>
      </c>
      <c r="G50" s="36">
        <v>0.63450000000000006</v>
      </c>
      <c r="H50" s="29">
        <f t="shared" si="2"/>
        <v>1.3654999999999999</v>
      </c>
      <c r="I50" s="4"/>
      <c r="J50" s="47">
        <v>81</v>
      </c>
      <c r="K50" s="38">
        <v>2.0558999999999998</v>
      </c>
      <c r="L50" s="39"/>
      <c r="M50" s="48">
        <v>81</v>
      </c>
      <c r="N50" s="34">
        <f t="shared" si="0"/>
        <v>1.5980666666666667</v>
      </c>
    </row>
    <row r="51" spans="2:14" ht="15" x14ac:dyDescent="0.25">
      <c r="B51" s="19">
        <v>82</v>
      </c>
      <c r="C51" s="20">
        <v>0.61560000000000004</v>
      </c>
      <c r="D51" s="18">
        <f t="shared" si="1"/>
        <v>1.3843999999999999</v>
      </c>
      <c r="E51" s="4"/>
      <c r="F51" s="35">
        <v>82</v>
      </c>
      <c r="G51" s="36">
        <v>0.62280000000000002</v>
      </c>
      <c r="H51" s="29">
        <f t="shared" si="2"/>
        <v>1.3772</v>
      </c>
      <c r="I51" s="4"/>
      <c r="J51" s="47">
        <v>82</v>
      </c>
      <c r="K51" s="38">
        <v>2.1012</v>
      </c>
      <c r="L51" s="39"/>
      <c r="M51" s="48">
        <v>82</v>
      </c>
      <c r="N51" s="34">
        <f t="shared" si="0"/>
        <v>1.6209333333333333</v>
      </c>
    </row>
    <row r="52" spans="2:14" ht="15" x14ac:dyDescent="0.25">
      <c r="B52" s="19">
        <v>83</v>
      </c>
      <c r="C52" s="20">
        <v>0.60389999999999999</v>
      </c>
      <c r="D52" s="18">
        <f t="shared" si="1"/>
        <v>1.3961000000000001</v>
      </c>
      <c r="E52" s="4"/>
      <c r="F52" s="35">
        <v>83</v>
      </c>
      <c r="G52" s="36">
        <v>0.61109999999999998</v>
      </c>
      <c r="H52" s="29">
        <f t="shared" si="2"/>
        <v>1.3889</v>
      </c>
      <c r="I52" s="4"/>
      <c r="J52" s="47">
        <v>83</v>
      </c>
      <c r="K52" s="38">
        <v>2.1463999999999999</v>
      </c>
      <c r="L52" s="39"/>
      <c r="M52" s="48">
        <v>83</v>
      </c>
      <c r="N52" s="34">
        <f t="shared" si="0"/>
        <v>1.6437999999999999</v>
      </c>
    </row>
    <row r="53" spans="2:14" ht="15" x14ac:dyDescent="0.25">
      <c r="B53" s="19">
        <v>84</v>
      </c>
      <c r="C53" s="20">
        <v>0.59230000000000005</v>
      </c>
      <c r="D53" s="18">
        <f t="shared" si="1"/>
        <v>1.4077</v>
      </c>
      <c r="E53" s="4"/>
      <c r="F53" s="35">
        <v>84</v>
      </c>
      <c r="G53" s="36">
        <v>0.59939999999999993</v>
      </c>
      <c r="H53" s="29">
        <f t="shared" si="2"/>
        <v>1.4006000000000001</v>
      </c>
      <c r="I53" s="4"/>
      <c r="J53" s="47">
        <v>84</v>
      </c>
      <c r="K53" s="38">
        <v>2.1917</v>
      </c>
      <c r="L53" s="39"/>
      <c r="M53" s="48">
        <v>84</v>
      </c>
      <c r="N53" s="34">
        <f t="shared" si="0"/>
        <v>1.6666666666666667</v>
      </c>
    </row>
    <row r="54" spans="2:14" ht="15" x14ac:dyDescent="0.25">
      <c r="B54" s="21">
        <v>85</v>
      </c>
      <c r="C54" s="22">
        <v>0.58069999999999999</v>
      </c>
      <c r="D54" s="18">
        <f t="shared" si="1"/>
        <v>1.4193</v>
      </c>
      <c r="E54" s="4"/>
      <c r="F54" s="41">
        <v>85</v>
      </c>
      <c r="G54" s="42">
        <v>0.5877</v>
      </c>
      <c r="H54" s="29">
        <f t="shared" si="2"/>
        <v>1.4123000000000001</v>
      </c>
      <c r="I54" s="4"/>
      <c r="J54" s="45">
        <v>85</v>
      </c>
      <c r="K54" s="43">
        <v>2.2370000000000001</v>
      </c>
      <c r="L54" s="44"/>
      <c r="M54" s="46">
        <v>85</v>
      </c>
      <c r="N54" s="34">
        <f t="shared" si="0"/>
        <v>1.6895333333333333</v>
      </c>
    </row>
    <row r="55" spans="2:14" ht="15" x14ac:dyDescent="0.25">
      <c r="B55" s="19">
        <v>86</v>
      </c>
      <c r="C55" s="20">
        <v>0.56679999999999997</v>
      </c>
      <c r="D55" s="18">
        <f t="shared" si="1"/>
        <v>1.4332</v>
      </c>
      <c r="E55" s="4"/>
      <c r="F55" s="35">
        <v>86</v>
      </c>
      <c r="G55" s="36">
        <v>0.5737000000000001</v>
      </c>
      <c r="H55" s="29">
        <f t="shared" si="2"/>
        <v>1.4262999999999999</v>
      </c>
      <c r="I55" s="4"/>
      <c r="J55" s="47">
        <v>86</v>
      </c>
      <c r="K55" s="38">
        <v>2.3170999999999999</v>
      </c>
      <c r="L55" s="39"/>
      <c r="M55" s="48">
        <v>86</v>
      </c>
      <c r="N55" s="34">
        <f t="shared" si="0"/>
        <v>1.7255333333333331</v>
      </c>
    </row>
    <row r="56" spans="2:14" ht="15" x14ac:dyDescent="0.25">
      <c r="B56" s="19">
        <v>87</v>
      </c>
      <c r="C56" s="20">
        <v>0.55289999999999995</v>
      </c>
      <c r="D56" s="18">
        <f t="shared" si="1"/>
        <v>1.4471000000000001</v>
      </c>
      <c r="E56" s="4"/>
      <c r="F56" s="35">
        <v>87</v>
      </c>
      <c r="G56" s="36">
        <v>0.55970000000000009</v>
      </c>
      <c r="H56" s="29">
        <f t="shared" si="2"/>
        <v>1.4402999999999999</v>
      </c>
      <c r="I56" s="4"/>
      <c r="J56" s="47">
        <v>87</v>
      </c>
      <c r="K56" s="38">
        <v>2.3971</v>
      </c>
      <c r="L56" s="39"/>
      <c r="M56" s="48">
        <v>87</v>
      </c>
      <c r="N56" s="34">
        <f t="shared" si="0"/>
        <v>1.7614999999999998</v>
      </c>
    </row>
    <row r="57" spans="2:14" ht="15" x14ac:dyDescent="0.25">
      <c r="B57" s="19">
        <v>88</v>
      </c>
      <c r="C57" s="20">
        <v>0.53890000000000005</v>
      </c>
      <c r="D57" s="18">
        <f t="shared" si="1"/>
        <v>1.4611000000000001</v>
      </c>
      <c r="E57" s="4"/>
      <c r="F57" s="35">
        <v>88</v>
      </c>
      <c r="G57" s="36">
        <v>0.54570000000000007</v>
      </c>
      <c r="H57" s="29">
        <f t="shared" si="2"/>
        <v>1.4542999999999999</v>
      </c>
      <c r="I57" s="4"/>
      <c r="J57" s="47">
        <v>88</v>
      </c>
      <c r="K57" s="38">
        <v>2.4771999999999998</v>
      </c>
      <c r="L57" s="39"/>
      <c r="M57" s="48">
        <v>88</v>
      </c>
      <c r="N57" s="34">
        <f t="shared" si="0"/>
        <v>1.7975333333333332</v>
      </c>
    </row>
    <row r="58" spans="2:14" ht="15" x14ac:dyDescent="0.25">
      <c r="B58" s="19">
        <v>89</v>
      </c>
      <c r="C58" s="20">
        <v>0.52500000000000002</v>
      </c>
      <c r="D58" s="18">
        <f t="shared" si="1"/>
        <v>1.4750000000000001</v>
      </c>
      <c r="E58" s="4"/>
      <c r="F58" s="35">
        <v>89</v>
      </c>
      <c r="G58" s="36">
        <v>0.53170000000000006</v>
      </c>
      <c r="H58" s="29">
        <f t="shared" si="2"/>
        <v>1.4682999999999999</v>
      </c>
      <c r="I58" s="4"/>
      <c r="J58" s="47">
        <v>89</v>
      </c>
      <c r="K58" s="38">
        <v>2.5571999999999999</v>
      </c>
      <c r="L58" s="39"/>
      <c r="M58" s="48">
        <v>89</v>
      </c>
      <c r="N58" s="34">
        <f t="shared" si="0"/>
        <v>1.8334999999999999</v>
      </c>
    </row>
    <row r="59" spans="2:14" ht="15" x14ac:dyDescent="0.25">
      <c r="B59" s="21">
        <v>90</v>
      </c>
      <c r="C59" s="22">
        <v>0.5111</v>
      </c>
      <c r="D59" s="18">
        <f t="shared" si="1"/>
        <v>1.4889000000000001</v>
      </c>
      <c r="E59" s="4"/>
      <c r="F59" s="41">
        <v>90</v>
      </c>
      <c r="G59" s="42">
        <v>0.51770000000000005</v>
      </c>
      <c r="H59" s="29">
        <f t="shared" si="2"/>
        <v>1.4823</v>
      </c>
      <c r="I59" s="4"/>
      <c r="J59" s="45">
        <v>90</v>
      </c>
      <c r="K59" s="43">
        <v>2.6373000000000002</v>
      </c>
      <c r="L59" s="44"/>
      <c r="M59" s="46">
        <v>90</v>
      </c>
      <c r="N59" s="34">
        <f t="shared" si="0"/>
        <v>1.8695000000000002</v>
      </c>
    </row>
    <row r="60" spans="2:14" ht="15" x14ac:dyDescent="0.25">
      <c r="B60" s="19">
        <v>91</v>
      </c>
      <c r="C60" s="20">
        <v>0.49230000000000002</v>
      </c>
      <c r="D60" s="18">
        <f t="shared" si="1"/>
        <v>1.5077</v>
      </c>
      <c r="E60" s="4"/>
      <c r="F60" s="35">
        <v>91</v>
      </c>
      <c r="G60" s="36">
        <v>0.49880000000000002</v>
      </c>
      <c r="H60" s="29">
        <f t="shared" si="2"/>
        <v>1.5011999999999999</v>
      </c>
      <c r="I60" s="4"/>
      <c r="J60" s="47">
        <v>91</v>
      </c>
      <c r="K60" s="38">
        <v>2.7711000000000001</v>
      </c>
      <c r="L60" s="39"/>
      <c r="M60" s="48">
        <v>91</v>
      </c>
      <c r="N60" s="34">
        <f t="shared" si="0"/>
        <v>1.9266666666666665</v>
      </c>
    </row>
    <row r="61" spans="2:14" ht="15" x14ac:dyDescent="0.25">
      <c r="B61" s="19">
        <v>92</v>
      </c>
      <c r="C61" s="20">
        <v>0.47349999999999998</v>
      </c>
      <c r="D61" s="18">
        <f t="shared" si="1"/>
        <v>1.5265</v>
      </c>
      <c r="E61" s="4"/>
      <c r="F61" s="35">
        <v>92</v>
      </c>
      <c r="G61" s="36">
        <v>0.48</v>
      </c>
      <c r="H61" s="29">
        <f t="shared" si="2"/>
        <v>1.52</v>
      </c>
      <c r="I61" s="4"/>
      <c r="J61" s="47">
        <v>92</v>
      </c>
      <c r="K61" s="38">
        <v>2.9049</v>
      </c>
      <c r="L61" s="39"/>
      <c r="M61" s="48">
        <v>92</v>
      </c>
      <c r="N61" s="34">
        <f t="shared" si="0"/>
        <v>1.9837999999999998</v>
      </c>
    </row>
    <row r="62" spans="2:14" ht="15" x14ac:dyDescent="0.25">
      <c r="B62" s="19">
        <v>93</v>
      </c>
      <c r="C62" s="20">
        <v>0.45479999999999998</v>
      </c>
      <c r="D62" s="18">
        <f t="shared" si="1"/>
        <v>1.5451999999999999</v>
      </c>
      <c r="E62" s="4"/>
      <c r="F62" s="35">
        <v>93</v>
      </c>
      <c r="G62" s="36">
        <v>0.46110000000000001</v>
      </c>
      <c r="H62" s="29">
        <f t="shared" si="2"/>
        <v>1.5388999999999999</v>
      </c>
      <c r="I62" s="4"/>
      <c r="J62" s="47">
        <v>93</v>
      </c>
      <c r="K62" s="38">
        <v>3.0388000000000002</v>
      </c>
      <c r="L62" s="39"/>
      <c r="M62" s="48">
        <v>93</v>
      </c>
      <c r="N62" s="34">
        <f t="shared" si="0"/>
        <v>2.0409666666666664</v>
      </c>
    </row>
    <row r="63" spans="2:14" ht="15" x14ac:dyDescent="0.25">
      <c r="B63" s="19">
        <v>94</v>
      </c>
      <c r="C63" s="20">
        <v>0.436</v>
      </c>
      <c r="D63" s="18">
        <f t="shared" si="1"/>
        <v>1.5640000000000001</v>
      </c>
      <c r="E63" s="4"/>
      <c r="F63" s="35">
        <v>94</v>
      </c>
      <c r="G63" s="36">
        <v>0.44230000000000003</v>
      </c>
      <c r="H63" s="29">
        <f t="shared" si="2"/>
        <v>1.5577000000000001</v>
      </c>
      <c r="I63" s="4"/>
      <c r="J63" s="47">
        <v>94</v>
      </c>
      <c r="K63" s="38">
        <v>3.1726000000000001</v>
      </c>
      <c r="L63" s="39"/>
      <c r="M63" s="48">
        <v>94</v>
      </c>
      <c r="N63" s="34">
        <f t="shared" si="0"/>
        <v>2.0981000000000001</v>
      </c>
    </row>
    <row r="64" spans="2:14" ht="15" x14ac:dyDescent="0.25">
      <c r="B64" s="21">
        <v>95</v>
      </c>
      <c r="C64" s="22">
        <v>0.41720000000000002</v>
      </c>
      <c r="D64" s="18">
        <f t="shared" si="1"/>
        <v>1.5828</v>
      </c>
      <c r="E64" s="4"/>
      <c r="F64" s="41">
        <v>95</v>
      </c>
      <c r="G64" s="42">
        <v>0.4234</v>
      </c>
      <c r="H64" s="29">
        <f t="shared" si="2"/>
        <v>1.5766</v>
      </c>
      <c r="I64" s="4"/>
      <c r="J64" s="45">
        <v>95</v>
      </c>
      <c r="K64" s="43">
        <v>3.3064</v>
      </c>
      <c r="L64" s="44"/>
      <c r="M64" s="46">
        <v>95</v>
      </c>
      <c r="N64" s="34">
        <f t="shared" si="0"/>
        <v>2.1552666666666664</v>
      </c>
    </row>
    <row r="65" spans="2:14" ht="15" x14ac:dyDescent="0.25">
      <c r="B65" s="19">
        <v>96</v>
      </c>
      <c r="C65" s="20">
        <v>0.3861</v>
      </c>
      <c r="D65" s="18">
        <f t="shared" si="1"/>
        <v>1.6139000000000001</v>
      </c>
      <c r="E65" s="4"/>
      <c r="F65" s="35">
        <v>96</v>
      </c>
      <c r="G65" s="36">
        <v>0.39234999999999998</v>
      </c>
      <c r="H65" s="29">
        <f t="shared" si="2"/>
        <v>1.60765</v>
      </c>
      <c r="I65" s="4"/>
      <c r="J65" s="47">
        <v>96</v>
      </c>
      <c r="K65" s="38">
        <v>3.5303</v>
      </c>
      <c r="L65" s="39"/>
      <c r="M65" s="48">
        <v>96</v>
      </c>
      <c r="N65" s="34">
        <f t="shared" si="0"/>
        <v>2.2506166666666667</v>
      </c>
    </row>
    <row r="66" spans="2:14" ht="15" x14ac:dyDescent="0.25">
      <c r="B66" s="19">
        <v>97</v>
      </c>
      <c r="C66" s="20">
        <v>0.35510000000000003</v>
      </c>
      <c r="D66" s="18">
        <f t="shared" si="1"/>
        <v>1.6449</v>
      </c>
      <c r="E66" s="4"/>
      <c r="F66" s="35">
        <v>97</v>
      </c>
      <c r="G66" s="36">
        <v>0.36125000000000002</v>
      </c>
      <c r="H66" s="29">
        <f t="shared" si="2"/>
        <v>1.6387499999999999</v>
      </c>
      <c r="I66" s="4"/>
      <c r="J66" s="47">
        <v>97</v>
      </c>
      <c r="K66" s="38">
        <v>3.7543000000000002</v>
      </c>
      <c r="L66" s="39"/>
      <c r="M66" s="48">
        <v>97</v>
      </c>
      <c r="N66" s="34">
        <f t="shared" si="0"/>
        <v>2.3459833333333333</v>
      </c>
    </row>
    <row r="67" spans="2:14" ht="15" x14ac:dyDescent="0.25">
      <c r="B67" s="19">
        <v>98</v>
      </c>
      <c r="C67" s="20">
        <v>0.32400000000000001</v>
      </c>
      <c r="D67" s="18">
        <f t="shared" si="1"/>
        <v>1.6759999999999999</v>
      </c>
      <c r="E67" s="4"/>
      <c r="F67" s="35">
        <v>98</v>
      </c>
      <c r="G67" s="36">
        <v>0.33020000000000005</v>
      </c>
      <c r="H67" s="29">
        <f t="shared" si="2"/>
        <v>1.6698</v>
      </c>
      <c r="I67" s="4"/>
      <c r="J67" s="47">
        <v>98</v>
      </c>
      <c r="K67" s="38">
        <v>3.9782000000000002</v>
      </c>
      <c r="L67" s="39"/>
      <c r="M67" s="48">
        <v>98</v>
      </c>
      <c r="N67" s="34">
        <f t="shared" si="0"/>
        <v>2.4413333333333331</v>
      </c>
    </row>
    <row r="68" spans="2:14" ht="15" x14ac:dyDescent="0.25">
      <c r="B68" s="19">
        <v>99</v>
      </c>
      <c r="C68" s="20">
        <v>0.29299999999999998</v>
      </c>
      <c r="D68" s="18">
        <f t="shared" si="1"/>
        <v>1.7070000000000001</v>
      </c>
      <c r="E68" s="4"/>
      <c r="F68" s="35">
        <v>99</v>
      </c>
      <c r="G68" s="36">
        <v>0.29910000000000003</v>
      </c>
      <c r="H68" s="29">
        <f t="shared" si="2"/>
        <v>1.7008999999999999</v>
      </c>
      <c r="I68" s="4"/>
      <c r="J68" s="47">
        <v>99</v>
      </c>
      <c r="K68" s="38">
        <v>4.0221999999999998</v>
      </c>
      <c r="L68" s="39"/>
      <c r="M68" s="48">
        <v>99</v>
      </c>
      <c r="N68" s="34">
        <f t="shared" ref="N68:N69" si="3">(D68+H68+K68)/3</f>
        <v>2.4766999999999997</v>
      </c>
    </row>
    <row r="69" spans="2:14" ht="15" x14ac:dyDescent="0.25">
      <c r="B69" s="21">
        <v>100</v>
      </c>
      <c r="C69" s="22">
        <v>0.26190000000000002</v>
      </c>
      <c r="D69" s="18">
        <f t="shared" ref="D69" si="4">2-C69</f>
        <v>1.7381</v>
      </c>
      <c r="E69" s="4"/>
      <c r="F69" s="41">
        <v>100</v>
      </c>
      <c r="G69" s="42">
        <v>0.26805000000000001</v>
      </c>
      <c r="H69" s="29">
        <f t="shared" ref="H69" si="5">2-G69</f>
        <v>1.7319499999999999</v>
      </c>
      <c r="I69" s="4"/>
      <c r="J69" s="30">
        <v>100</v>
      </c>
      <c r="K69" s="43">
        <v>4.4260999999999999</v>
      </c>
      <c r="L69" s="44"/>
      <c r="M69" s="33">
        <v>100</v>
      </c>
      <c r="N69" s="34">
        <f t="shared" si="3"/>
        <v>2.63205</v>
      </c>
    </row>
  </sheetData>
  <sheetProtection password="CF23" sheet="1" objects="1" scenarios="1"/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69"/>
  <sheetViews>
    <sheetView workbookViewId="0">
      <selection activeCell="Q21" sqref="Q21"/>
    </sheetView>
  </sheetViews>
  <sheetFormatPr defaultRowHeight="12.75" x14ac:dyDescent="0.2"/>
  <sheetData>
    <row r="1" spans="2:14" ht="15" x14ac:dyDescent="0.25">
      <c r="B1" s="23" t="s">
        <v>26</v>
      </c>
    </row>
    <row r="3" spans="2:14" x14ac:dyDescent="0.2">
      <c r="B3" s="15" t="s">
        <v>19</v>
      </c>
      <c r="C3" s="16" t="s">
        <v>20</v>
      </c>
      <c r="D3" t="s">
        <v>21</v>
      </c>
      <c r="F3" s="15" t="s">
        <v>23</v>
      </c>
      <c r="G3" s="16" t="s">
        <v>20</v>
      </c>
      <c r="H3" t="s">
        <v>21</v>
      </c>
      <c r="J3" s="24" t="s">
        <v>27</v>
      </c>
      <c r="K3" s="25"/>
      <c r="L3" s="26"/>
      <c r="M3" s="3" t="s">
        <v>16</v>
      </c>
      <c r="N3" s="4" t="s">
        <v>25</v>
      </c>
    </row>
    <row r="4" spans="2:14" ht="15" x14ac:dyDescent="0.25">
      <c r="B4" s="17">
        <v>35</v>
      </c>
      <c r="C4" s="49">
        <v>0.99129999999999996</v>
      </c>
      <c r="D4" s="18">
        <f>2-C4</f>
        <v>1.0087000000000002</v>
      </c>
      <c r="E4" s="4"/>
      <c r="F4" s="27">
        <v>35</v>
      </c>
      <c r="G4" s="50">
        <v>1</v>
      </c>
      <c r="H4" s="29">
        <f>2-G4</f>
        <v>1</v>
      </c>
      <c r="I4" s="4"/>
      <c r="J4" s="30">
        <v>35</v>
      </c>
      <c r="K4" s="51">
        <v>1</v>
      </c>
      <c r="L4" s="32"/>
      <c r="M4" s="33">
        <v>35</v>
      </c>
      <c r="N4" s="34">
        <f t="shared" ref="N4:N67" si="0">(D4+H4+K4)/3</f>
        <v>1.0029000000000001</v>
      </c>
    </row>
    <row r="5" spans="2:14" ht="15" x14ac:dyDescent="0.25">
      <c r="B5" s="19">
        <v>36</v>
      </c>
      <c r="C5" s="52">
        <v>0.98350000000000004</v>
      </c>
      <c r="D5" s="18">
        <f t="shared" ref="D5:D68" si="1">2-C5</f>
        <v>1.0165</v>
      </c>
      <c r="E5" s="4"/>
      <c r="F5" s="35">
        <v>36</v>
      </c>
      <c r="G5" s="53">
        <v>0.99490000000000001</v>
      </c>
      <c r="H5" s="29">
        <f t="shared" ref="H5:H68" si="2">2-G5</f>
        <v>1.0051000000000001</v>
      </c>
      <c r="I5" s="4"/>
      <c r="J5" s="37">
        <v>36</v>
      </c>
      <c r="K5" s="54">
        <v>1</v>
      </c>
      <c r="L5" s="39"/>
      <c r="M5" s="40">
        <v>36</v>
      </c>
      <c r="N5" s="34">
        <f t="shared" si="0"/>
        <v>1.0072000000000001</v>
      </c>
    </row>
    <row r="6" spans="2:14" ht="15" x14ac:dyDescent="0.25">
      <c r="B6" s="19">
        <v>37</v>
      </c>
      <c r="C6" s="52">
        <v>0.9758</v>
      </c>
      <c r="D6" s="18">
        <f t="shared" si="1"/>
        <v>1.0242</v>
      </c>
      <c r="E6" s="4"/>
      <c r="F6" s="35">
        <v>37</v>
      </c>
      <c r="G6" s="53">
        <v>0.98709999999999998</v>
      </c>
      <c r="H6" s="29">
        <f t="shared" si="2"/>
        <v>1.0129000000000001</v>
      </c>
      <c r="I6" s="4"/>
      <c r="J6" s="37">
        <v>37</v>
      </c>
      <c r="K6" s="54">
        <v>1</v>
      </c>
      <c r="L6" s="39"/>
      <c r="M6" s="40">
        <v>37</v>
      </c>
      <c r="N6" s="34">
        <f t="shared" si="0"/>
        <v>1.0123666666666666</v>
      </c>
    </row>
    <row r="7" spans="2:14" ht="15" x14ac:dyDescent="0.25">
      <c r="B7" s="19">
        <v>38</v>
      </c>
      <c r="C7" s="52">
        <v>0.96799999999999997</v>
      </c>
      <c r="D7" s="18">
        <f t="shared" si="1"/>
        <v>1.032</v>
      </c>
      <c r="E7" s="4"/>
      <c r="F7" s="35">
        <v>38</v>
      </c>
      <c r="G7" s="53">
        <v>0.97929999999999995</v>
      </c>
      <c r="H7" s="29">
        <f t="shared" si="2"/>
        <v>1.0207000000000002</v>
      </c>
      <c r="I7" s="4"/>
      <c r="J7" s="37">
        <v>38</v>
      </c>
      <c r="K7" s="54">
        <v>1.014</v>
      </c>
      <c r="L7" s="39"/>
      <c r="M7" s="40">
        <v>38</v>
      </c>
      <c r="N7" s="34">
        <f t="shared" si="0"/>
        <v>1.0222333333333333</v>
      </c>
    </row>
    <row r="8" spans="2:14" ht="15" x14ac:dyDescent="0.25">
      <c r="B8" s="19">
        <v>39</v>
      </c>
      <c r="C8" s="52">
        <v>0.96030000000000004</v>
      </c>
      <c r="D8" s="18">
        <f t="shared" si="1"/>
        <v>1.0396999999999998</v>
      </c>
      <c r="E8" s="4"/>
      <c r="F8" s="35">
        <v>39</v>
      </c>
      <c r="G8" s="53">
        <v>0.97150000000000003</v>
      </c>
      <c r="H8" s="29">
        <f t="shared" si="2"/>
        <v>1.0285</v>
      </c>
      <c r="I8" s="4"/>
      <c r="J8" s="37">
        <v>39</v>
      </c>
      <c r="K8" s="54">
        <v>1.0414000000000001</v>
      </c>
      <c r="L8" s="39"/>
      <c r="M8" s="40">
        <v>39</v>
      </c>
      <c r="N8" s="34">
        <f t="shared" si="0"/>
        <v>1.0365333333333335</v>
      </c>
    </row>
    <row r="9" spans="2:14" ht="15" x14ac:dyDescent="0.25">
      <c r="B9" s="21">
        <v>40</v>
      </c>
      <c r="C9" s="55">
        <v>0.95250000000000001</v>
      </c>
      <c r="D9" s="18">
        <f t="shared" si="1"/>
        <v>1.0474999999999999</v>
      </c>
      <c r="E9" s="4"/>
      <c r="F9" s="41">
        <v>40</v>
      </c>
      <c r="G9" s="56">
        <v>0.9637</v>
      </c>
      <c r="H9" s="29">
        <f t="shared" si="2"/>
        <v>1.0363</v>
      </c>
      <c r="I9" s="4"/>
      <c r="J9" s="30">
        <v>40</v>
      </c>
      <c r="K9" s="57">
        <v>1.0688</v>
      </c>
      <c r="L9" s="44"/>
      <c r="M9" s="33">
        <v>40</v>
      </c>
      <c r="N9" s="34">
        <f t="shared" si="0"/>
        <v>1.0508666666666666</v>
      </c>
    </row>
    <row r="10" spans="2:14" ht="15" x14ac:dyDescent="0.25">
      <c r="B10" s="19">
        <v>41</v>
      </c>
      <c r="C10" s="52">
        <v>0.94469999999999998</v>
      </c>
      <c r="D10" s="18">
        <f t="shared" si="1"/>
        <v>1.0552999999999999</v>
      </c>
      <c r="E10" s="4"/>
      <c r="F10" s="35">
        <v>41</v>
      </c>
      <c r="G10" s="53">
        <v>0.95579999999999998</v>
      </c>
      <c r="H10" s="29">
        <f t="shared" si="2"/>
        <v>1.0442</v>
      </c>
      <c r="I10" s="4"/>
      <c r="J10" s="37">
        <v>41</v>
      </c>
      <c r="K10" s="54">
        <v>1.1002000000000001</v>
      </c>
      <c r="L10" s="39"/>
      <c r="M10" s="40">
        <v>41</v>
      </c>
      <c r="N10" s="34">
        <f t="shared" si="0"/>
        <v>1.0665666666666667</v>
      </c>
    </row>
    <row r="11" spans="2:14" ht="15" x14ac:dyDescent="0.25">
      <c r="B11" s="19">
        <v>42</v>
      </c>
      <c r="C11" s="52">
        <v>0.93679999999999997</v>
      </c>
      <c r="D11" s="18">
        <f t="shared" si="1"/>
        <v>1.0632000000000001</v>
      </c>
      <c r="E11" s="4"/>
      <c r="F11" s="35">
        <v>42</v>
      </c>
      <c r="G11" s="53">
        <v>0.94799999999999995</v>
      </c>
      <c r="H11" s="29">
        <f t="shared" si="2"/>
        <v>1.052</v>
      </c>
      <c r="I11" s="4"/>
      <c r="J11" s="37">
        <v>42</v>
      </c>
      <c r="K11" s="54">
        <v>1.1315999999999999</v>
      </c>
      <c r="L11" s="39"/>
      <c r="M11" s="40">
        <v>42</v>
      </c>
      <c r="N11" s="34">
        <f t="shared" si="0"/>
        <v>1.0822666666666667</v>
      </c>
    </row>
    <row r="12" spans="2:14" ht="15" x14ac:dyDescent="0.25">
      <c r="B12" s="19">
        <v>43</v>
      </c>
      <c r="C12" s="52">
        <v>0.92900000000000005</v>
      </c>
      <c r="D12" s="18">
        <f t="shared" si="1"/>
        <v>1.071</v>
      </c>
      <c r="E12" s="4"/>
      <c r="F12" s="35">
        <v>43</v>
      </c>
      <c r="G12" s="53">
        <v>0.94010000000000005</v>
      </c>
      <c r="H12" s="29">
        <f t="shared" si="2"/>
        <v>1.0598999999999998</v>
      </c>
      <c r="I12" s="4"/>
      <c r="J12" s="37">
        <v>43</v>
      </c>
      <c r="K12" s="54">
        <v>1.163</v>
      </c>
      <c r="L12" s="39"/>
      <c r="M12" s="40">
        <v>43</v>
      </c>
      <c r="N12" s="34">
        <f t="shared" si="0"/>
        <v>1.0979666666666665</v>
      </c>
    </row>
    <row r="13" spans="2:14" ht="15" x14ac:dyDescent="0.25">
      <c r="B13" s="19">
        <v>44</v>
      </c>
      <c r="C13" s="52">
        <v>0.92110000000000003</v>
      </c>
      <c r="D13" s="18">
        <f t="shared" si="1"/>
        <v>1.0789</v>
      </c>
      <c r="E13" s="4"/>
      <c r="F13" s="35">
        <v>44</v>
      </c>
      <c r="G13" s="53">
        <v>0.93230000000000002</v>
      </c>
      <c r="H13" s="29">
        <f t="shared" si="2"/>
        <v>1.0676999999999999</v>
      </c>
      <c r="I13" s="4"/>
      <c r="J13" s="37">
        <v>44</v>
      </c>
      <c r="K13" s="54">
        <v>1.1943999999999999</v>
      </c>
      <c r="L13" s="39"/>
      <c r="M13" s="40">
        <v>44</v>
      </c>
      <c r="N13" s="34">
        <f t="shared" si="0"/>
        <v>1.1136666666666666</v>
      </c>
    </row>
    <row r="14" spans="2:14" ht="15" x14ac:dyDescent="0.25">
      <c r="B14" s="21">
        <v>45</v>
      </c>
      <c r="C14" s="55">
        <v>0.9133</v>
      </c>
      <c r="D14" s="18">
        <f t="shared" si="1"/>
        <v>1.0867</v>
      </c>
      <c r="E14" s="4"/>
      <c r="F14" s="41">
        <v>45</v>
      </c>
      <c r="G14" s="56">
        <v>0.9244</v>
      </c>
      <c r="H14" s="29">
        <f t="shared" si="2"/>
        <v>1.0756000000000001</v>
      </c>
      <c r="I14" s="4"/>
      <c r="J14" s="30">
        <v>45</v>
      </c>
      <c r="K14" s="57">
        <v>1.2258</v>
      </c>
      <c r="L14" s="44"/>
      <c r="M14" s="33">
        <v>45</v>
      </c>
      <c r="N14" s="34">
        <f t="shared" si="0"/>
        <v>1.1293666666666666</v>
      </c>
    </row>
    <row r="15" spans="2:14" ht="15" x14ac:dyDescent="0.25">
      <c r="B15" s="19">
        <v>46</v>
      </c>
      <c r="C15" s="52">
        <v>0.90529999999999999</v>
      </c>
      <c r="D15" s="18">
        <f t="shared" si="1"/>
        <v>1.0947</v>
      </c>
      <c r="E15" s="4"/>
      <c r="F15" s="35">
        <v>46</v>
      </c>
      <c r="G15" s="53">
        <v>0.91639999999999999</v>
      </c>
      <c r="H15" s="29">
        <f t="shared" si="2"/>
        <v>1.0836000000000001</v>
      </c>
      <c r="I15" s="4"/>
      <c r="J15" s="37">
        <v>46</v>
      </c>
      <c r="K15" s="54">
        <v>1.2618</v>
      </c>
      <c r="L15" s="39"/>
      <c r="M15" s="40">
        <v>46</v>
      </c>
      <c r="N15" s="34">
        <f t="shared" si="0"/>
        <v>1.1467000000000001</v>
      </c>
    </row>
    <row r="16" spans="2:14" ht="15" x14ac:dyDescent="0.25">
      <c r="B16" s="19">
        <v>47</v>
      </c>
      <c r="C16" s="52">
        <v>0.89729999999999999</v>
      </c>
      <c r="D16" s="18">
        <f t="shared" si="1"/>
        <v>1.1027</v>
      </c>
      <c r="E16" s="4"/>
      <c r="F16" s="35">
        <v>47</v>
      </c>
      <c r="G16" s="53">
        <v>0.90839999999999999</v>
      </c>
      <c r="H16" s="29">
        <f t="shared" si="2"/>
        <v>1.0916000000000001</v>
      </c>
      <c r="I16" s="4"/>
      <c r="J16" s="37">
        <v>47</v>
      </c>
      <c r="K16" s="54">
        <v>1.2978000000000001</v>
      </c>
      <c r="L16" s="39"/>
      <c r="M16" s="40">
        <v>47</v>
      </c>
      <c r="N16" s="34">
        <f t="shared" si="0"/>
        <v>1.1640333333333335</v>
      </c>
    </row>
    <row r="17" spans="2:14" ht="15" x14ac:dyDescent="0.25">
      <c r="B17" s="19">
        <v>48</v>
      </c>
      <c r="C17" s="52">
        <v>0.88939999999999997</v>
      </c>
      <c r="D17" s="18">
        <f t="shared" si="1"/>
        <v>1.1106</v>
      </c>
      <c r="E17" s="4"/>
      <c r="F17" s="35">
        <v>48</v>
      </c>
      <c r="G17" s="53">
        <v>0.90029999999999999</v>
      </c>
      <c r="H17" s="29">
        <f t="shared" si="2"/>
        <v>1.0996999999999999</v>
      </c>
      <c r="I17" s="4"/>
      <c r="J17" s="37">
        <v>48</v>
      </c>
      <c r="K17" s="54">
        <v>1.3339000000000001</v>
      </c>
      <c r="L17" s="39"/>
      <c r="M17" s="40">
        <v>48</v>
      </c>
      <c r="N17" s="34">
        <f t="shared" si="0"/>
        <v>1.1814</v>
      </c>
    </row>
    <row r="18" spans="2:14" ht="15" x14ac:dyDescent="0.25">
      <c r="B18" s="19">
        <v>49</v>
      </c>
      <c r="C18" s="52">
        <v>0.88139999999999996</v>
      </c>
      <c r="D18" s="18">
        <f t="shared" si="1"/>
        <v>1.1186</v>
      </c>
      <c r="E18" s="4"/>
      <c r="F18" s="35">
        <v>49</v>
      </c>
      <c r="G18" s="53">
        <v>0.89229999999999998</v>
      </c>
      <c r="H18" s="29">
        <f t="shared" si="2"/>
        <v>1.1076999999999999</v>
      </c>
      <c r="I18" s="4"/>
      <c r="J18" s="37">
        <v>49</v>
      </c>
      <c r="K18" s="54">
        <v>1.3698999999999999</v>
      </c>
      <c r="L18" s="39"/>
      <c r="M18" s="40">
        <v>49</v>
      </c>
      <c r="N18" s="34">
        <f t="shared" si="0"/>
        <v>1.1987333333333334</v>
      </c>
    </row>
    <row r="19" spans="2:14" ht="15" x14ac:dyDescent="0.25">
      <c r="B19" s="21">
        <v>50</v>
      </c>
      <c r="C19" s="55">
        <v>0.87339999999999995</v>
      </c>
      <c r="D19" s="18">
        <f t="shared" si="1"/>
        <v>1.1266</v>
      </c>
      <c r="E19" s="4"/>
      <c r="F19" s="41">
        <v>50</v>
      </c>
      <c r="G19" s="56">
        <v>0.88429999999999997</v>
      </c>
      <c r="H19" s="29">
        <f t="shared" si="2"/>
        <v>1.1156999999999999</v>
      </c>
      <c r="I19" s="4"/>
      <c r="J19" s="45">
        <v>50</v>
      </c>
      <c r="K19" s="51">
        <v>1.4058999999999999</v>
      </c>
      <c r="L19" s="44"/>
      <c r="M19" s="46">
        <v>50</v>
      </c>
      <c r="N19" s="34">
        <f t="shared" si="0"/>
        <v>1.2160666666666666</v>
      </c>
    </row>
    <row r="20" spans="2:14" ht="15" x14ac:dyDescent="0.25">
      <c r="B20" s="19">
        <v>51</v>
      </c>
      <c r="C20" s="52">
        <v>0.86519999999999997</v>
      </c>
      <c r="D20" s="18">
        <f t="shared" si="1"/>
        <v>1.1348</v>
      </c>
      <c r="E20" s="4"/>
      <c r="F20" s="35">
        <v>51</v>
      </c>
      <c r="G20" s="53">
        <v>0.87609999999999999</v>
      </c>
      <c r="H20" s="29">
        <f t="shared" si="2"/>
        <v>1.1238999999999999</v>
      </c>
      <c r="I20" s="4"/>
      <c r="J20" s="47">
        <v>51</v>
      </c>
      <c r="K20" s="54">
        <v>1.4471000000000001</v>
      </c>
      <c r="L20" s="39"/>
      <c r="M20" s="48">
        <v>51</v>
      </c>
      <c r="N20" s="34">
        <f t="shared" si="0"/>
        <v>1.2352666666666667</v>
      </c>
    </row>
    <row r="21" spans="2:14" ht="15" x14ac:dyDescent="0.25">
      <c r="B21" s="19">
        <v>52</v>
      </c>
      <c r="C21" s="52">
        <v>0.85699999999999998</v>
      </c>
      <c r="D21" s="18">
        <f t="shared" si="1"/>
        <v>1.143</v>
      </c>
      <c r="E21" s="4"/>
      <c r="F21" s="35">
        <v>52</v>
      </c>
      <c r="G21" s="53">
        <v>0.8679</v>
      </c>
      <c r="H21" s="29">
        <f t="shared" si="2"/>
        <v>1.1320999999999999</v>
      </c>
      <c r="I21" s="4"/>
      <c r="J21" s="47">
        <v>52</v>
      </c>
      <c r="K21" s="54">
        <v>1.4883</v>
      </c>
      <c r="L21" s="39"/>
      <c r="M21" s="48">
        <v>52</v>
      </c>
      <c r="N21" s="34">
        <f t="shared" si="0"/>
        <v>1.2544666666666666</v>
      </c>
    </row>
    <row r="22" spans="2:14" ht="15" x14ac:dyDescent="0.25">
      <c r="B22" s="19">
        <v>53</v>
      </c>
      <c r="C22" s="52">
        <v>0.8488</v>
      </c>
      <c r="D22" s="18">
        <f t="shared" si="1"/>
        <v>1.1512</v>
      </c>
      <c r="E22" s="4"/>
      <c r="F22" s="35">
        <v>53</v>
      </c>
      <c r="G22" s="53">
        <v>0.85960000000000003</v>
      </c>
      <c r="H22" s="29">
        <f t="shared" si="2"/>
        <v>1.1404000000000001</v>
      </c>
      <c r="I22" s="4"/>
      <c r="J22" s="47">
        <v>53</v>
      </c>
      <c r="K22" s="54">
        <v>1.5296000000000001</v>
      </c>
      <c r="L22" s="39"/>
      <c r="M22" s="48">
        <v>53</v>
      </c>
      <c r="N22" s="34">
        <f t="shared" si="0"/>
        <v>1.2737333333333334</v>
      </c>
    </row>
    <row r="23" spans="2:14" ht="15" x14ac:dyDescent="0.25">
      <c r="B23" s="19">
        <v>54</v>
      </c>
      <c r="C23" s="52">
        <v>0.84060000000000001</v>
      </c>
      <c r="D23" s="18">
        <f t="shared" si="1"/>
        <v>1.1594</v>
      </c>
      <c r="E23" s="4"/>
      <c r="F23" s="35">
        <v>54</v>
      </c>
      <c r="G23" s="53">
        <v>0.85140000000000005</v>
      </c>
      <c r="H23" s="29">
        <f t="shared" si="2"/>
        <v>1.1486000000000001</v>
      </c>
      <c r="I23" s="4"/>
      <c r="J23" s="47">
        <v>54</v>
      </c>
      <c r="K23" s="54">
        <v>1.5708</v>
      </c>
      <c r="L23" s="39"/>
      <c r="M23" s="48">
        <v>54</v>
      </c>
      <c r="N23" s="34">
        <f t="shared" si="0"/>
        <v>1.2929333333333333</v>
      </c>
    </row>
    <row r="24" spans="2:14" ht="15" x14ac:dyDescent="0.25">
      <c r="B24" s="21">
        <v>55</v>
      </c>
      <c r="C24" s="55">
        <v>0.83240000000000003</v>
      </c>
      <c r="D24" s="18">
        <f t="shared" si="1"/>
        <v>1.1676</v>
      </c>
      <c r="E24" s="4"/>
      <c r="F24" s="41">
        <v>55</v>
      </c>
      <c r="G24" s="56">
        <v>0.84319999999999995</v>
      </c>
      <c r="H24" s="29">
        <f t="shared" si="2"/>
        <v>1.1568000000000001</v>
      </c>
      <c r="I24" s="4"/>
      <c r="J24" s="45">
        <v>55</v>
      </c>
      <c r="K24" s="57">
        <v>1.6120000000000001</v>
      </c>
      <c r="L24" s="44"/>
      <c r="M24" s="46">
        <v>55</v>
      </c>
      <c r="N24" s="34">
        <f t="shared" si="0"/>
        <v>1.3121333333333334</v>
      </c>
    </row>
    <row r="25" spans="2:14" ht="15" x14ac:dyDescent="0.25">
      <c r="B25" s="19">
        <v>56</v>
      </c>
      <c r="C25" s="52">
        <v>0.82389999999999997</v>
      </c>
      <c r="D25" s="18">
        <f t="shared" si="1"/>
        <v>1.1760999999999999</v>
      </c>
      <c r="E25" s="4"/>
      <c r="F25" s="35">
        <v>56</v>
      </c>
      <c r="G25" s="53">
        <v>0.83460000000000001</v>
      </c>
      <c r="H25" s="29">
        <f t="shared" si="2"/>
        <v>1.1654</v>
      </c>
      <c r="I25" s="4"/>
      <c r="J25" s="47">
        <v>56</v>
      </c>
      <c r="K25" s="54">
        <v>1.659</v>
      </c>
      <c r="L25" s="39"/>
      <c r="M25" s="48">
        <v>56</v>
      </c>
      <c r="N25" s="34">
        <f t="shared" si="0"/>
        <v>1.3334999999999999</v>
      </c>
    </row>
    <row r="26" spans="2:14" ht="15" x14ac:dyDescent="0.25">
      <c r="B26" s="19">
        <v>57</v>
      </c>
      <c r="C26" s="52">
        <v>0.81540000000000001</v>
      </c>
      <c r="D26" s="18">
        <f t="shared" si="1"/>
        <v>1.1846000000000001</v>
      </c>
      <c r="E26" s="4"/>
      <c r="F26" s="35">
        <v>57</v>
      </c>
      <c r="G26" s="53">
        <v>0.82609999999999995</v>
      </c>
      <c r="H26" s="29">
        <f t="shared" si="2"/>
        <v>1.1739000000000002</v>
      </c>
      <c r="I26" s="4"/>
      <c r="J26" s="47">
        <v>57</v>
      </c>
      <c r="K26" s="54">
        <v>1.706</v>
      </c>
      <c r="L26" s="39"/>
      <c r="M26" s="48">
        <v>57</v>
      </c>
      <c r="N26" s="34">
        <f t="shared" si="0"/>
        <v>1.3548333333333336</v>
      </c>
    </row>
    <row r="27" spans="2:14" ht="15" x14ac:dyDescent="0.25">
      <c r="B27" s="19">
        <v>58</v>
      </c>
      <c r="C27" s="52">
        <v>0.80679999999999996</v>
      </c>
      <c r="D27" s="18">
        <f t="shared" si="1"/>
        <v>1.1932</v>
      </c>
      <c r="E27" s="4"/>
      <c r="F27" s="35">
        <v>58</v>
      </c>
      <c r="G27" s="53">
        <v>0.8175</v>
      </c>
      <c r="H27" s="29">
        <f t="shared" si="2"/>
        <v>1.1825000000000001</v>
      </c>
      <c r="I27" s="4"/>
      <c r="J27" s="47">
        <v>58</v>
      </c>
      <c r="K27" s="54">
        <v>1.7531000000000001</v>
      </c>
      <c r="L27" s="39"/>
      <c r="M27" s="48">
        <v>58</v>
      </c>
      <c r="N27" s="34">
        <f t="shared" si="0"/>
        <v>1.3762666666666667</v>
      </c>
    </row>
    <row r="28" spans="2:14" ht="15" x14ac:dyDescent="0.25">
      <c r="B28" s="19">
        <v>59</v>
      </c>
      <c r="C28" s="52">
        <v>0.79830000000000001</v>
      </c>
      <c r="D28" s="18">
        <f t="shared" si="1"/>
        <v>1.2017</v>
      </c>
      <c r="E28" s="4"/>
      <c r="F28" s="35">
        <v>59</v>
      </c>
      <c r="G28" s="53">
        <v>0.80900000000000005</v>
      </c>
      <c r="H28" s="29">
        <f t="shared" si="2"/>
        <v>1.1909999999999998</v>
      </c>
      <c r="I28" s="4"/>
      <c r="J28" s="47">
        <v>59</v>
      </c>
      <c r="K28" s="54">
        <v>1.8001</v>
      </c>
      <c r="L28" s="39"/>
      <c r="M28" s="48">
        <v>59</v>
      </c>
      <c r="N28" s="34">
        <f t="shared" si="0"/>
        <v>1.3976</v>
      </c>
    </row>
    <row r="29" spans="2:14" ht="15" x14ac:dyDescent="0.25">
      <c r="B29" s="21">
        <v>60</v>
      </c>
      <c r="C29" s="55">
        <v>0.78979999999999995</v>
      </c>
      <c r="D29" s="18">
        <f t="shared" si="1"/>
        <v>1.2101999999999999</v>
      </c>
      <c r="E29" s="4"/>
      <c r="F29" s="41">
        <v>60</v>
      </c>
      <c r="G29" s="56">
        <v>0.8004</v>
      </c>
      <c r="H29" s="29">
        <f t="shared" si="2"/>
        <v>1.1996</v>
      </c>
      <c r="I29" s="4"/>
      <c r="J29" s="45">
        <v>60</v>
      </c>
      <c r="K29" s="57">
        <v>1.8471</v>
      </c>
      <c r="L29" s="44"/>
      <c r="M29" s="46">
        <v>60</v>
      </c>
      <c r="N29" s="34">
        <f t="shared" si="0"/>
        <v>1.4189666666666667</v>
      </c>
    </row>
    <row r="30" spans="2:14" ht="15" x14ac:dyDescent="0.25">
      <c r="B30" s="19">
        <v>61</v>
      </c>
      <c r="C30" s="52">
        <v>0.78080000000000005</v>
      </c>
      <c r="D30" s="18">
        <f t="shared" si="1"/>
        <v>1.2191999999999998</v>
      </c>
      <c r="E30" s="4"/>
      <c r="F30" s="35">
        <v>61</v>
      </c>
      <c r="G30" s="53">
        <v>0.79139999999999999</v>
      </c>
      <c r="H30" s="29">
        <f t="shared" si="2"/>
        <v>1.2086000000000001</v>
      </c>
      <c r="I30" s="4"/>
      <c r="J30" s="47">
        <v>61</v>
      </c>
      <c r="K30" s="54">
        <v>1.9005000000000001</v>
      </c>
      <c r="L30" s="39"/>
      <c r="M30" s="48">
        <v>61</v>
      </c>
      <c r="N30" s="34">
        <f t="shared" si="0"/>
        <v>1.4427666666666668</v>
      </c>
    </row>
    <row r="31" spans="2:14" ht="15" x14ac:dyDescent="0.25">
      <c r="B31" s="19">
        <v>62</v>
      </c>
      <c r="C31" s="52">
        <v>0.77190000000000003</v>
      </c>
      <c r="D31" s="18">
        <f t="shared" si="1"/>
        <v>1.2281</v>
      </c>
      <c r="E31" s="4"/>
      <c r="F31" s="35">
        <v>62</v>
      </c>
      <c r="G31" s="53">
        <v>0.78239999999999998</v>
      </c>
      <c r="H31" s="29">
        <f t="shared" si="2"/>
        <v>1.2176</v>
      </c>
      <c r="I31" s="4"/>
      <c r="J31" s="47">
        <v>62</v>
      </c>
      <c r="K31" s="54">
        <v>1.9539</v>
      </c>
      <c r="L31" s="39"/>
      <c r="M31" s="48">
        <v>62</v>
      </c>
      <c r="N31" s="34">
        <f t="shared" si="0"/>
        <v>1.4665333333333332</v>
      </c>
    </row>
    <row r="32" spans="2:14" ht="15" x14ac:dyDescent="0.25">
      <c r="B32" s="19">
        <v>63</v>
      </c>
      <c r="C32" s="52">
        <v>0.76290000000000002</v>
      </c>
      <c r="D32" s="18">
        <f t="shared" si="1"/>
        <v>1.2370999999999999</v>
      </c>
      <c r="E32" s="4"/>
      <c r="F32" s="35">
        <v>63</v>
      </c>
      <c r="G32" s="53">
        <v>0.77349999999999997</v>
      </c>
      <c r="H32" s="29">
        <f t="shared" si="2"/>
        <v>1.2265000000000001</v>
      </c>
      <c r="I32" s="4"/>
      <c r="J32" s="47">
        <v>63</v>
      </c>
      <c r="K32" s="54">
        <v>2.0074000000000001</v>
      </c>
      <c r="L32" s="39"/>
      <c r="M32" s="48">
        <v>63</v>
      </c>
      <c r="N32" s="34">
        <f t="shared" si="0"/>
        <v>1.4903333333333333</v>
      </c>
    </row>
    <row r="33" spans="2:14" ht="15" x14ac:dyDescent="0.25">
      <c r="B33" s="19">
        <v>64</v>
      </c>
      <c r="C33" s="52">
        <v>0.754</v>
      </c>
      <c r="D33" s="18">
        <f t="shared" si="1"/>
        <v>1.246</v>
      </c>
      <c r="E33" s="4"/>
      <c r="F33" s="35">
        <v>64</v>
      </c>
      <c r="G33" s="53">
        <v>0.76449999999999996</v>
      </c>
      <c r="H33" s="29">
        <f t="shared" si="2"/>
        <v>1.2355</v>
      </c>
      <c r="I33" s="4"/>
      <c r="J33" s="47">
        <v>64</v>
      </c>
      <c r="K33" s="54">
        <v>2.0608</v>
      </c>
      <c r="L33" s="39"/>
      <c r="M33" s="48">
        <v>64</v>
      </c>
      <c r="N33" s="34">
        <f t="shared" si="0"/>
        <v>1.5141</v>
      </c>
    </row>
    <row r="34" spans="2:14" ht="15" x14ac:dyDescent="0.25">
      <c r="B34" s="21">
        <v>65</v>
      </c>
      <c r="C34" s="55">
        <v>0.745</v>
      </c>
      <c r="D34" s="18">
        <f t="shared" si="1"/>
        <v>1.2549999999999999</v>
      </c>
      <c r="E34" s="4"/>
      <c r="F34" s="41">
        <v>65</v>
      </c>
      <c r="G34" s="56">
        <v>0.75549999999999995</v>
      </c>
      <c r="H34" s="29">
        <f t="shared" si="2"/>
        <v>1.2444999999999999</v>
      </c>
      <c r="I34" s="4"/>
      <c r="J34" s="45">
        <v>65</v>
      </c>
      <c r="K34" s="57">
        <v>2.1141999999999999</v>
      </c>
      <c r="L34" s="44"/>
      <c r="M34" s="46">
        <v>65</v>
      </c>
      <c r="N34" s="34">
        <f t="shared" si="0"/>
        <v>1.5378999999999998</v>
      </c>
    </row>
    <row r="35" spans="2:14" ht="15" x14ac:dyDescent="0.25">
      <c r="B35" s="19">
        <v>66</v>
      </c>
      <c r="C35" s="52">
        <v>0.73550000000000004</v>
      </c>
      <c r="D35" s="18">
        <f t="shared" si="1"/>
        <v>1.2645</v>
      </c>
      <c r="E35" s="4"/>
      <c r="F35" s="35">
        <v>66</v>
      </c>
      <c r="G35" s="53">
        <v>0.74590000000000001</v>
      </c>
      <c r="H35" s="29">
        <f t="shared" si="2"/>
        <v>1.2541</v>
      </c>
      <c r="I35" s="4"/>
      <c r="J35" s="47">
        <v>66</v>
      </c>
      <c r="K35" s="54">
        <v>2.1745999999999999</v>
      </c>
      <c r="L35" s="39"/>
      <c r="M35" s="48">
        <v>66</v>
      </c>
      <c r="N35" s="34">
        <f t="shared" si="0"/>
        <v>1.5644</v>
      </c>
    </row>
    <row r="36" spans="2:14" ht="15" x14ac:dyDescent="0.25">
      <c r="B36" s="19">
        <v>67</v>
      </c>
      <c r="C36" s="52">
        <v>0.72589999999999999</v>
      </c>
      <c r="D36" s="18">
        <f t="shared" si="1"/>
        <v>1.2741</v>
      </c>
      <c r="E36" s="4"/>
      <c r="F36" s="35">
        <v>67</v>
      </c>
      <c r="G36" s="53">
        <v>0.73629999999999995</v>
      </c>
      <c r="H36" s="29">
        <f t="shared" si="2"/>
        <v>1.2637</v>
      </c>
      <c r="I36" s="4"/>
      <c r="J36" s="47">
        <v>67</v>
      </c>
      <c r="K36" s="54">
        <v>2.2349999999999999</v>
      </c>
      <c r="L36" s="39"/>
      <c r="M36" s="48">
        <v>67</v>
      </c>
      <c r="N36" s="34">
        <f t="shared" si="0"/>
        <v>1.5909333333333333</v>
      </c>
    </row>
    <row r="37" spans="2:14" ht="15" x14ac:dyDescent="0.25">
      <c r="B37" s="19">
        <v>68</v>
      </c>
      <c r="C37" s="52">
        <v>0.71640000000000004</v>
      </c>
      <c r="D37" s="18">
        <f t="shared" si="1"/>
        <v>1.2835999999999999</v>
      </c>
      <c r="E37" s="4"/>
      <c r="F37" s="35">
        <v>68</v>
      </c>
      <c r="G37" s="53">
        <v>0.7268</v>
      </c>
      <c r="H37" s="29">
        <f t="shared" si="2"/>
        <v>1.2732000000000001</v>
      </c>
      <c r="I37" s="4"/>
      <c r="J37" s="47">
        <v>68</v>
      </c>
      <c r="K37" s="54">
        <v>2.2955000000000001</v>
      </c>
      <c r="L37" s="39"/>
      <c r="M37" s="48">
        <v>68</v>
      </c>
      <c r="N37" s="34">
        <f t="shared" si="0"/>
        <v>1.6174333333333333</v>
      </c>
    </row>
    <row r="38" spans="2:14" ht="15" x14ac:dyDescent="0.25">
      <c r="B38" s="19">
        <v>69</v>
      </c>
      <c r="C38" s="52">
        <v>0.70679999999999998</v>
      </c>
      <c r="D38" s="18">
        <f t="shared" si="1"/>
        <v>1.2932000000000001</v>
      </c>
      <c r="E38" s="4"/>
      <c r="F38" s="35">
        <v>69</v>
      </c>
      <c r="G38" s="53">
        <v>0.71719999999999995</v>
      </c>
      <c r="H38" s="29">
        <f t="shared" si="2"/>
        <v>1.2827999999999999</v>
      </c>
      <c r="I38" s="4"/>
      <c r="J38" s="47">
        <v>69</v>
      </c>
      <c r="K38" s="54">
        <v>2.3559000000000001</v>
      </c>
      <c r="L38" s="39"/>
      <c r="M38" s="48">
        <v>69</v>
      </c>
      <c r="N38" s="34">
        <f t="shared" si="0"/>
        <v>1.6439666666666668</v>
      </c>
    </row>
    <row r="39" spans="2:14" ht="15" x14ac:dyDescent="0.25">
      <c r="B39" s="21">
        <v>70</v>
      </c>
      <c r="C39" s="55">
        <v>0.69730000000000003</v>
      </c>
      <c r="D39" s="18">
        <f t="shared" si="1"/>
        <v>1.3027</v>
      </c>
      <c r="E39" s="4"/>
      <c r="F39" s="41">
        <v>70</v>
      </c>
      <c r="G39" s="56">
        <v>0.70760000000000001</v>
      </c>
      <c r="H39" s="29">
        <f t="shared" si="2"/>
        <v>1.2924</v>
      </c>
      <c r="I39" s="4"/>
      <c r="J39" s="45">
        <v>70</v>
      </c>
      <c r="K39" s="57">
        <v>2.4163000000000001</v>
      </c>
      <c r="L39" s="44"/>
      <c r="M39" s="46">
        <v>70</v>
      </c>
      <c r="N39" s="34">
        <f t="shared" si="0"/>
        <v>1.6704666666666668</v>
      </c>
    </row>
    <row r="40" spans="2:14" ht="15" x14ac:dyDescent="0.25">
      <c r="B40" s="19">
        <v>71</v>
      </c>
      <c r="C40" s="52">
        <v>0.68700000000000006</v>
      </c>
      <c r="D40" s="18">
        <f t="shared" si="1"/>
        <v>1.3129999999999999</v>
      </c>
      <c r="E40" s="4"/>
      <c r="F40" s="35">
        <v>71</v>
      </c>
      <c r="G40" s="53">
        <v>0.69730000000000003</v>
      </c>
      <c r="H40" s="29">
        <f t="shared" si="2"/>
        <v>1.3027</v>
      </c>
      <c r="I40" s="4"/>
      <c r="J40" s="47">
        <v>71</v>
      </c>
      <c r="K40" s="54">
        <v>2.4843000000000002</v>
      </c>
      <c r="L40" s="39"/>
      <c r="M40" s="48">
        <v>71</v>
      </c>
      <c r="N40" s="34">
        <f t="shared" si="0"/>
        <v>1.7</v>
      </c>
    </row>
    <row r="41" spans="2:14" ht="15" x14ac:dyDescent="0.25">
      <c r="B41" s="19">
        <v>72</v>
      </c>
      <c r="C41" s="52">
        <v>0.67669999999999997</v>
      </c>
      <c r="D41" s="18">
        <f t="shared" si="1"/>
        <v>1.3233000000000001</v>
      </c>
      <c r="E41" s="4"/>
      <c r="F41" s="35">
        <v>72</v>
      </c>
      <c r="G41" s="53">
        <v>0.68700000000000006</v>
      </c>
      <c r="H41" s="29">
        <f t="shared" si="2"/>
        <v>1.3129999999999999</v>
      </c>
      <c r="I41" s="4"/>
      <c r="J41" s="47">
        <v>72</v>
      </c>
      <c r="K41" s="54">
        <v>2.5522999999999998</v>
      </c>
      <c r="L41" s="39"/>
      <c r="M41" s="48">
        <v>72</v>
      </c>
      <c r="N41" s="34">
        <f t="shared" si="0"/>
        <v>1.7295333333333334</v>
      </c>
    </row>
    <row r="42" spans="2:14" ht="15" x14ac:dyDescent="0.25">
      <c r="B42" s="19">
        <v>73</v>
      </c>
      <c r="C42" s="52">
        <v>0.66649999999999998</v>
      </c>
      <c r="D42" s="18">
        <f t="shared" si="1"/>
        <v>1.3334999999999999</v>
      </c>
      <c r="E42" s="4"/>
      <c r="F42" s="35">
        <v>73</v>
      </c>
      <c r="G42" s="53">
        <v>0.67669999999999997</v>
      </c>
      <c r="H42" s="29">
        <f t="shared" si="2"/>
        <v>1.3233000000000001</v>
      </c>
      <c r="I42" s="4"/>
      <c r="J42" s="47">
        <v>73</v>
      </c>
      <c r="K42" s="54">
        <v>2.6204000000000001</v>
      </c>
      <c r="L42" s="39"/>
      <c r="M42" s="48">
        <v>73</v>
      </c>
      <c r="N42" s="34">
        <f t="shared" si="0"/>
        <v>1.7590666666666668</v>
      </c>
    </row>
    <row r="43" spans="2:14" ht="15" x14ac:dyDescent="0.25">
      <c r="B43" s="19">
        <v>74</v>
      </c>
      <c r="C43" s="52">
        <v>0.65620000000000001</v>
      </c>
      <c r="D43" s="18">
        <f t="shared" si="1"/>
        <v>1.3437999999999999</v>
      </c>
      <c r="E43" s="4"/>
      <c r="F43" s="35">
        <v>74</v>
      </c>
      <c r="G43" s="53">
        <v>0.66639999999999999</v>
      </c>
      <c r="H43" s="29">
        <f t="shared" si="2"/>
        <v>1.3336000000000001</v>
      </c>
      <c r="I43" s="4"/>
      <c r="J43" s="47">
        <v>74</v>
      </c>
      <c r="K43" s="54">
        <v>2.6884000000000001</v>
      </c>
      <c r="L43" s="39"/>
      <c r="M43" s="48">
        <v>74</v>
      </c>
      <c r="N43" s="34">
        <f t="shared" si="0"/>
        <v>1.7886</v>
      </c>
    </row>
    <row r="44" spans="2:14" ht="15" x14ac:dyDescent="0.25">
      <c r="B44" s="21">
        <v>75</v>
      </c>
      <c r="C44" s="55">
        <v>0.64590000000000003</v>
      </c>
      <c r="D44" s="18">
        <f t="shared" si="1"/>
        <v>1.3540999999999999</v>
      </c>
      <c r="E44" s="4"/>
      <c r="F44" s="41">
        <v>75</v>
      </c>
      <c r="G44" s="56">
        <v>0.65610000000000002</v>
      </c>
      <c r="H44" s="29">
        <f t="shared" si="2"/>
        <v>1.3439000000000001</v>
      </c>
      <c r="I44" s="4"/>
      <c r="J44" s="45">
        <v>75</v>
      </c>
      <c r="K44" s="57">
        <v>2.7564000000000002</v>
      </c>
      <c r="L44" s="44"/>
      <c r="M44" s="46">
        <v>75</v>
      </c>
      <c r="N44" s="34">
        <f t="shared" si="0"/>
        <v>1.8181333333333332</v>
      </c>
    </row>
    <row r="45" spans="2:14" ht="15" x14ac:dyDescent="0.25">
      <c r="B45" s="19">
        <v>76</v>
      </c>
      <c r="C45" s="52">
        <v>0.63470000000000004</v>
      </c>
      <c r="D45" s="18">
        <f t="shared" si="1"/>
        <v>1.3653</v>
      </c>
      <c r="E45" s="4"/>
      <c r="F45" s="35">
        <v>76</v>
      </c>
      <c r="G45" s="53">
        <v>0.64480000000000004</v>
      </c>
      <c r="H45" s="29">
        <f t="shared" si="2"/>
        <v>1.3552</v>
      </c>
      <c r="I45" s="4"/>
      <c r="J45" s="47">
        <v>76</v>
      </c>
      <c r="K45" s="54">
        <v>2.8325999999999998</v>
      </c>
      <c r="L45" s="39"/>
      <c r="M45" s="48">
        <v>76</v>
      </c>
      <c r="N45" s="34">
        <f t="shared" si="0"/>
        <v>1.8510333333333333</v>
      </c>
    </row>
    <row r="46" spans="2:14" ht="15" x14ac:dyDescent="0.25">
      <c r="B46" s="19">
        <v>77</v>
      </c>
      <c r="C46" s="52">
        <v>0.62339999999999995</v>
      </c>
      <c r="D46" s="18">
        <f t="shared" si="1"/>
        <v>1.3766</v>
      </c>
      <c r="E46" s="4"/>
      <c r="F46" s="35">
        <v>77</v>
      </c>
      <c r="G46" s="53">
        <v>0.63349999999999995</v>
      </c>
      <c r="H46" s="29">
        <f t="shared" si="2"/>
        <v>1.3665</v>
      </c>
      <c r="I46" s="4"/>
      <c r="J46" s="47">
        <v>77</v>
      </c>
      <c r="K46" s="54">
        <v>2.9087999999999998</v>
      </c>
      <c r="L46" s="39"/>
      <c r="M46" s="48">
        <v>77</v>
      </c>
      <c r="N46" s="34">
        <f t="shared" si="0"/>
        <v>1.8839666666666666</v>
      </c>
    </row>
    <row r="47" spans="2:14" ht="15" x14ac:dyDescent="0.25">
      <c r="B47" s="19">
        <v>78</v>
      </c>
      <c r="C47" s="52">
        <v>0.61219999999999997</v>
      </c>
      <c r="D47" s="18">
        <f t="shared" si="1"/>
        <v>1.3877999999999999</v>
      </c>
      <c r="E47" s="4"/>
      <c r="F47" s="35">
        <v>78</v>
      </c>
      <c r="G47" s="53">
        <v>0.62229999999999996</v>
      </c>
      <c r="H47" s="29">
        <f t="shared" si="2"/>
        <v>1.3776999999999999</v>
      </c>
      <c r="I47" s="4"/>
      <c r="J47" s="47">
        <v>78</v>
      </c>
      <c r="K47" s="54">
        <v>2.9851000000000001</v>
      </c>
      <c r="L47" s="39"/>
      <c r="M47" s="48">
        <v>78</v>
      </c>
      <c r="N47" s="34">
        <f t="shared" si="0"/>
        <v>1.9168666666666667</v>
      </c>
    </row>
    <row r="48" spans="2:14" ht="15" x14ac:dyDescent="0.25">
      <c r="B48" s="19">
        <v>79</v>
      </c>
      <c r="C48" s="52">
        <v>0.60089999999999999</v>
      </c>
      <c r="D48" s="18">
        <f t="shared" si="1"/>
        <v>1.3991</v>
      </c>
      <c r="E48" s="4"/>
      <c r="F48" s="35">
        <v>79</v>
      </c>
      <c r="G48" s="53">
        <v>0.61099999999999999</v>
      </c>
      <c r="H48" s="29">
        <f t="shared" si="2"/>
        <v>1.389</v>
      </c>
      <c r="I48" s="4"/>
      <c r="J48" s="47">
        <v>79</v>
      </c>
      <c r="K48" s="54">
        <v>3.0613000000000001</v>
      </c>
      <c r="L48" s="39"/>
      <c r="M48" s="48">
        <v>79</v>
      </c>
      <c r="N48" s="34">
        <f t="shared" si="0"/>
        <v>1.9498</v>
      </c>
    </row>
    <row r="49" spans="2:14" ht="15" x14ac:dyDescent="0.25">
      <c r="B49" s="21">
        <v>80</v>
      </c>
      <c r="C49" s="55">
        <v>0.5897</v>
      </c>
      <c r="D49" s="18">
        <f t="shared" si="1"/>
        <v>1.4102999999999999</v>
      </c>
      <c r="E49" s="4"/>
      <c r="F49" s="41">
        <v>80</v>
      </c>
      <c r="G49" s="56">
        <v>0.59970000000000001</v>
      </c>
      <c r="H49" s="29">
        <f t="shared" si="2"/>
        <v>1.4003000000000001</v>
      </c>
      <c r="I49" s="4"/>
      <c r="J49" s="45">
        <v>80</v>
      </c>
      <c r="K49" s="57">
        <v>3.1375000000000002</v>
      </c>
      <c r="L49" s="44"/>
      <c r="M49" s="46">
        <v>80</v>
      </c>
      <c r="N49" s="34">
        <f t="shared" si="0"/>
        <v>1.9827000000000001</v>
      </c>
    </row>
    <row r="50" spans="2:14" ht="15" x14ac:dyDescent="0.25">
      <c r="B50" s="19">
        <v>81</v>
      </c>
      <c r="C50" s="52">
        <v>0.57709999999999995</v>
      </c>
      <c r="D50" s="18">
        <f t="shared" si="1"/>
        <v>1.4229000000000001</v>
      </c>
      <c r="E50" s="4"/>
      <c r="F50" s="35">
        <v>81</v>
      </c>
      <c r="G50" s="53">
        <v>0.58709999999999996</v>
      </c>
      <c r="H50" s="29">
        <f t="shared" si="2"/>
        <v>1.4129</v>
      </c>
      <c r="I50" s="4"/>
      <c r="J50" s="47">
        <v>81</v>
      </c>
      <c r="K50" s="54">
        <v>3.2225000000000001</v>
      </c>
      <c r="L50" s="39"/>
      <c r="M50" s="48">
        <v>81</v>
      </c>
      <c r="N50" s="34">
        <f t="shared" si="0"/>
        <v>2.0194333333333332</v>
      </c>
    </row>
    <row r="51" spans="2:14" ht="15" x14ac:dyDescent="0.25">
      <c r="B51" s="19">
        <v>82</v>
      </c>
      <c r="C51" s="52">
        <v>0.5645</v>
      </c>
      <c r="D51" s="18">
        <f t="shared" si="1"/>
        <v>1.4355</v>
      </c>
      <c r="E51" s="4"/>
      <c r="F51" s="35">
        <v>82</v>
      </c>
      <c r="G51" s="53">
        <v>0.57450000000000001</v>
      </c>
      <c r="H51" s="29">
        <f t="shared" si="2"/>
        <v>1.4255</v>
      </c>
      <c r="I51" s="4"/>
      <c r="J51" s="47">
        <v>82</v>
      </c>
      <c r="K51" s="54">
        <v>3.3075000000000001</v>
      </c>
      <c r="L51" s="39"/>
      <c r="M51" s="48">
        <v>82</v>
      </c>
      <c r="N51" s="34">
        <f t="shared" si="0"/>
        <v>2.0561666666666665</v>
      </c>
    </row>
    <row r="52" spans="2:14" ht="15" x14ac:dyDescent="0.25">
      <c r="B52" s="19">
        <v>83</v>
      </c>
      <c r="C52" s="52">
        <v>0.55189999999999995</v>
      </c>
      <c r="D52" s="18">
        <f t="shared" si="1"/>
        <v>1.4481000000000002</v>
      </c>
      <c r="E52" s="4"/>
      <c r="F52" s="35">
        <v>83</v>
      </c>
      <c r="G52" s="53">
        <v>0.56179999999999997</v>
      </c>
      <c r="H52" s="29">
        <f t="shared" si="2"/>
        <v>1.4382000000000001</v>
      </c>
      <c r="I52" s="4"/>
      <c r="J52" s="47">
        <v>83</v>
      </c>
      <c r="K52" s="54">
        <v>3.3925999999999998</v>
      </c>
      <c r="L52" s="39"/>
      <c r="M52" s="48">
        <v>83</v>
      </c>
      <c r="N52" s="34">
        <f t="shared" si="0"/>
        <v>2.0929666666666669</v>
      </c>
    </row>
    <row r="53" spans="2:14" ht="15" x14ac:dyDescent="0.25">
      <c r="B53" s="19">
        <v>84</v>
      </c>
      <c r="C53" s="52">
        <v>0.5393</v>
      </c>
      <c r="D53" s="18">
        <f t="shared" si="1"/>
        <v>1.4607000000000001</v>
      </c>
      <c r="E53" s="4"/>
      <c r="F53" s="35">
        <v>84</v>
      </c>
      <c r="G53" s="53">
        <v>0.54920000000000002</v>
      </c>
      <c r="H53" s="29">
        <f t="shared" si="2"/>
        <v>1.4508000000000001</v>
      </c>
      <c r="I53" s="4"/>
      <c r="J53" s="47">
        <v>84</v>
      </c>
      <c r="K53" s="54">
        <v>3.4775999999999998</v>
      </c>
      <c r="L53" s="39"/>
      <c r="M53" s="48">
        <v>84</v>
      </c>
      <c r="N53" s="34">
        <f t="shared" si="0"/>
        <v>2.1297000000000001</v>
      </c>
    </row>
    <row r="54" spans="2:14" ht="15" x14ac:dyDescent="0.25">
      <c r="B54" s="21">
        <v>85</v>
      </c>
      <c r="C54" s="55">
        <v>0.52669999999999995</v>
      </c>
      <c r="D54" s="18">
        <f t="shared" si="1"/>
        <v>1.4733000000000001</v>
      </c>
      <c r="E54" s="4"/>
      <c r="F54" s="41">
        <v>85</v>
      </c>
      <c r="G54" s="56">
        <v>0.53659999999999997</v>
      </c>
      <c r="H54" s="29">
        <f t="shared" si="2"/>
        <v>1.4634</v>
      </c>
      <c r="I54" s="4"/>
      <c r="J54" s="45">
        <v>85</v>
      </c>
      <c r="K54" s="57">
        <v>3.5626000000000002</v>
      </c>
      <c r="L54" s="44"/>
      <c r="M54" s="46">
        <v>85</v>
      </c>
      <c r="N54" s="34">
        <f t="shared" si="0"/>
        <v>2.1664333333333334</v>
      </c>
    </row>
    <row r="55" spans="2:14" ht="15" x14ac:dyDescent="0.25">
      <c r="B55" s="19">
        <v>86</v>
      </c>
      <c r="C55" s="52">
        <v>0.51180000000000003</v>
      </c>
      <c r="D55" s="18">
        <f t="shared" si="1"/>
        <v>1.4882</v>
      </c>
      <c r="E55" s="4"/>
      <c r="F55" s="35">
        <v>86</v>
      </c>
      <c r="G55" s="53">
        <v>0.52170000000000005</v>
      </c>
      <c r="H55" s="29">
        <f t="shared" si="2"/>
        <v>1.4782999999999999</v>
      </c>
      <c r="I55" s="4"/>
      <c r="J55" s="47">
        <v>86</v>
      </c>
      <c r="K55" s="54">
        <v>3.657</v>
      </c>
      <c r="L55" s="39"/>
      <c r="M55" s="48">
        <v>86</v>
      </c>
      <c r="N55" s="34">
        <f t="shared" si="0"/>
        <v>2.2078333333333333</v>
      </c>
    </row>
    <row r="56" spans="2:14" ht="15" x14ac:dyDescent="0.25">
      <c r="B56" s="19">
        <v>87</v>
      </c>
      <c r="C56" s="52">
        <v>0.49690000000000001</v>
      </c>
      <c r="D56" s="18">
        <f t="shared" si="1"/>
        <v>1.5030999999999999</v>
      </c>
      <c r="E56" s="4"/>
      <c r="F56" s="35">
        <v>87</v>
      </c>
      <c r="G56" s="53">
        <v>0.50670000000000004</v>
      </c>
      <c r="H56" s="29">
        <f t="shared" si="2"/>
        <v>1.4933000000000001</v>
      </c>
      <c r="I56" s="4"/>
      <c r="J56" s="47">
        <v>87</v>
      </c>
      <c r="K56" s="54">
        <v>3.7513999999999998</v>
      </c>
      <c r="L56" s="39"/>
      <c r="M56" s="48">
        <v>87</v>
      </c>
      <c r="N56" s="34">
        <f t="shared" si="0"/>
        <v>2.2492666666666667</v>
      </c>
    </row>
    <row r="57" spans="2:14" ht="15" x14ac:dyDescent="0.25">
      <c r="B57" s="19">
        <v>88</v>
      </c>
      <c r="C57" s="52">
        <v>0.48199999999999998</v>
      </c>
      <c r="D57" s="18">
        <f t="shared" si="1"/>
        <v>1.518</v>
      </c>
      <c r="E57" s="4"/>
      <c r="F57" s="35">
        <v>88</v>
      </c>
      <c r="G57" s="53">
        <v>0.49180000000000001</v>
      </c>
      <c r="H57" s="29">
        <f t="shared" si="2"/>
        <v>1.5082</v>
      </c>
      <c r="I57" s="4"/>
      <c r="J57" s="47">
        <v>88</v>
      </c>
      <c r="K57" s="54">
        <v>3.8458999999999999</v>
      </c>
      <c r="L57" s="39"/>
      <c r="M57" s="48">
        <v>88</v>
      </c>
      <c r="N57" s="34">
        <f t="shared" si="0"/>
        <v>2.2906999999999997</v>
      </c>
    </row>
    <row r="58" spans="2:14" ht="15" x14ac:dyDescent="0.25">
      <c r="B58" s="19">
        <v>89</v>
      </c>
      <c r="C58" s="52">
        <v>0.46710000000000002</v>
      </c>
      <c r="D58" s="18">
        <f t="shared" si="1"/>
        <v>1.5328999999999999</v>
      </c>
      <c r="E58" s="4"/>
      <c r="F58" s="35">
        <v>89</v>
      </c>
      <c r="G58" s="53">
        <v>0.4768</v>
      </c>
      <c r="H58" s="29">
        <f t="shared" si="2"/>
        <v>1.5232000000000001</v>
      </c>
      <c r="I58" s="4"/>
      <c r="J58" s="47">
        <v>89</v>
      </c>
      <c r="K58" s="54">
        <v>3.9403000000000001</v>
      </c>
      <c r="L58" s="39"/>
      <c r="M58" s="48">
        <v>89</v>
      </c>
      <c r="N58" s="34">
        <f t="shared" si="0"/>
        <v>2.3321333333333332</v>
      </c>
    </row>
    <row r="59" spans="2:14" ht="15" x14ac:dyDescent="0.25">
      <c r="B59" s="21">
        <v>90</v>
      </c>
      <c r="C59" s="55">
        <v>0.45219999999999999</v>
      </c>
      <c r="D59" s="18">
        <f t="shared" si="1"/>
        <v>1.5478000000000001</v>
      </c>
      <c r="E59" s="4"/>
      <c r="F59" s="41">
        <v>90</v>
      </c>
      <c r="G59" s="56">
        <v>0.46189999999999998</v>
      </c>
      <c r="H59" s="29">
        <f t="shared" si="2"/>
        <v>1.5381</v>
      </c>
      <c r="I59" s="4"/>
      <c r="J59" s="45">
        <v>90</v>
      </c>
      <c r="K59" s="57">
        <v>4.0347</v>
      </c>
      <c r="L59" s="44"/>
      <c r="M59" s="46">
        <v>90</v>
      </c>
      <c r="N59" s="34">
        <f t="shared" si="0"/>
        <v>2.3735333333333331</v>
      </c>
    </row>
    <row r="60" spans="2:14" ht="15" x14ac:dyDescent="0.25">
      <c r="B60" s="19">
        <v>91</v>
      </c>
      <c r="C60" s="52">
        <v>0.43240000000000001</v>
      </c>
      <c r="D60" s="18">
        <f t="shared" si="1"/>
        <v>1.5676000000000001</v>
      </c>
      <c r="E60" s="4"/>
      <c r="F60" s="35">
        <v>91</v>
      </c>
      <c r="G60" s="53">
        <v>0.44209999999999999</v>
      </c>
      <c r="H60" s="29">
        <f t="shared" si="2"/>
        <v>1.5579000000000001</v>
      </c>
      <c r="I60" s="4"/>
      <c r="J60" s="47">
        <v>91</v>
      </c>
      <c r="K60" s="54">
        <v>4.1391</v>
      </c>
      <c r="L60" s="39"/>
      <c r="M60" s="48">
        <v>91</v>
      </c>
      <c r="N60" s="34">
        <f t="shared" si="0"/>
        <v>2.4215333333333331</v>
      </c>
    </row>
    <row r="61" spans="2:14" ht="15" x14ac:dyDescent="0.25">
      <c r="B61" s="19">
        <v>92</v>
      </c>
      <c r="C61" s="52">
        <v>0.41270000000000001</v>
      </c>
      <c r="D61" s="18">
        <f t="shared" si="1"/>
        <v>1.5872999999999999</v>
      </c>
      <c r="E61" s="4"/>
      <c r="F61" s="35">
        <v>92</v>
      </c>
      <c r="G61" s="53">
        <v>0.42230000000000001</v>
      </c>
      <c r="H61" s="29">
        <f t="shared" si="2"/>
        <v>1.5777000000000001</v>
      </c>
      <c r="I61" s="4"/>
      <c r="J61" s="47">
        <v>92</v>
      </c>
      <c r="K61" s="54">
        <v>4.2435</v>
      </c>
      <c r="L61" s="39"/>
      <c r="M61" s="48">
        <v>92</v>
      </c>
      <c r="N61" s="34">
        <f t="shared" si="0"/>
        <v>2.4695</v>
      </c>
    </row>
    <row r="62" spans="2:14" ht="15" x14ac:dyDescent="0.25">
      <c r="B62" s="19">
        <v>93</v>
      </c>
      <c r="C62" s="52">
        <v>0.39290000000000003</v>
      </c>
      <c r="D62" s="18">
        <f t="shared" si="1"/>
        <v>1.6071</v>
      </c>
      <c r="E62" s="4"/>
      <c r="F62" s="35">
        <v>93</v>
      </c>
      <c r="G62" s="53">
        <v>0.40260000000000001</v>
      </c>
      <c r="H62" s="29">
        <f t="shared" si="2"/>
        <v>1.5973999999999999</v>
      </c>
      <c r="I62" s="4"/>
      <c r="J62" s="47">
        <v>93</v>
      </c>
      <c r="K62" s="54">
        <v>4.3479999999999999</v>
      </c>
      <c r="L62" s="39"/>
      <c r="M62" s="48">
        <v>93</v>
      </c>
      <c r="N62" s="34">
        <f t="shared" si="0"/>
        <v>2.5175000000000001</v>
      </c>
    </row>
    <row r="63" spans="2:14" ht="15" x14ac:dyDescent="0.25">
      <c r="B63" s="19">
        <v>94</v>
      </c>
      <c r="C63" s="52">
        <v>0.37319999999999998</v>
      </c>
      <c r="D63" s="18">
        <f t="shared" si="1"/>
        <v>1.6268</v>
      </c>
      <c r="E63" s="4"/>
      <c r="F63" s="35">
        <v>94</v>
      </c>
      <c r="G63" s="53">
        <v>0.38279999999999997</v>
      </c>
      <c r="H63" s="29">
        <f t="shared" si="2"/>
        <v>1.6172</v>
      </c>
      <c r="I63" s="4"/>
      <c r="J63" s="47">
        <v>94</v>
      </c>
      <c r="K63" s="54">
        <v>4.4523999999999999</v>
      </c>
      <c r="L63" s="39"/>
      <c r="M63" s="48">
        <v>94</v>
      </c>
      <c r="N63" s="34">
        <f t="shared" si="0"/>
        <v>2.5654666666666666</v>
      </c>
    </row>
    <row r="64" spans="2:14" ht="15" x14ac:dyDescent="0.25">
      <c r="B64" s="21">
        <v>95</v>
      </c>
      <c r="C64" s="55">
        <v>0.35339999999999999</v>
      </c>
      <c r="D64" s="18">
        <f t="shared" si="1"/>
        <v>1.6466000000000001</v>
      </c>
      <c r="E64" s="4"/>
      <c r="F64" s="41">
        <v>95</v>
      </c>
      <c r="G64" s="56">
        <v>0.36299999999999999</v>
      </c>
      <c r="H64" s="29">
        <f t="shared" si="2"/>
        <v>1.637</v>
      </c>
      <c r="I64" s="4"/>
      <c r="J64" s="45">
        <v>95</v>
      </c>
      <c r="K64" s="57">
        <v>4.5568</v>
      </c>
      <c r="L64" s="44"/>
      <c r="M64" s="46">
        <v>95</v>
      </c>
      <c r="N64" s="34">
        <f t="shared" si="0"/>
        <v>2.6134666666666666</v>
      </c>
    </row>
    <row r="65" spans="2:14" ht="15" x14ac:dyDescent="0.25">
      <c r="B65" s="19">
        <v>96</v>
      </c>
      <c r="C65" s="52">
        <v>0.32140000000000002</v>
      </c>
      <c r="D65" s="18">
        <f t="shared" si="1"/>
        <v>1.6785999999999999</v>
      </c>
      <c r="E65" s="4"/>
      <c r="F65" s="35">
        <v>96</v>
      </c>
      <c r="G65" s="53">
        <v>0.33090000000000003</v>
      </c>
      <c r="H65" s="29">
        <f t="shared" si="2"/>
        <v>1.6691</v>
      </c>
      <c r="I65" s="4"/>
      <c r="J65" s="47">
        <v>96</v>
      </c>
      <c r="K65" s="54">
        <v>4.6718000000000002</v>
      </c>
      <c r="L65" s="39"/>
      <c r="M65" s="48">
        <v>96</v>
      </c>
      <c r="N65" s="34">
        <f t="shared" si="0"/>
        <v>2.6731666666666669</v>
      </c>
    </row>
    <row r="66" spans="2:14" ht="15" x14ac:dyDescent="0.25">
      <c r="B66" s="19">
        <v>97</v>
      </c>
      <c r="C66" s="52">
        <v>0.2893</v>
      </c>
      <c r="D66" s="18">
        <f t="shared" si="1"/>
        <v>1.7107000000000001</v>
      </c>
      <c r="E66" s="4"/>
      <c r="F66" s="35">
        <v>97</v>
      </c>
      <c r="G66" s="53">
        <v>0.29880000000000001</v>
      </c>
      <c r="H66" s="29">
        <f t="shared" si="2"/>
        <v>1.7012</v>
      </c>
      <c r="I66" s="4"/>
      <c r="J66" s="47">
        <v>97</v>
      </c>
      <c r="K66" s="54">
        <v>4.7868000000000004</v>
      </c>
      <c r="L66" s="39"/>
      <c r="M66" s="48">
        <v>97</v>
      </c>
      <c r="N66" s="34">
        <f t="shared" si="0"/>
        <v>2.7329000000000003</v>
      </c>
    </row>
    <row r="67" spans="2:14" ht="15" x14ac:dyDescent="0.25">
      <c r="B67" s="19">
        <v>98</v>
      </c>
      <c r="C67" s="52">
        <v>0.25729999999999997</v>
      </c>
      <c r="D67" s="18">
        <f t="shared" si="1"/>
        <v>1.7427000000000001</v>
      </c>
      <c r="E67" s="4"/>
      <c r="F67" s="35">
        <v>98</v>
      </c>
      <c r="G67" s="53">
        <v>0.26679999999999998</v>
      </c>
      <c r="H67" s="29">
        <f t="shared" si="2"/>
        <v>1.7332000000000001</v>
      </c>
      <c r="I67" s="4"/>
      <c r="J67" s="47">
        <v>98</v>
      </c>
      <c r="K67" s="54">
        <v>4.9017999999999997</v>
      </c>
      <c r="L67" s="39"/>
      <c r="M67" s="48">
        <v>98</v>
      </c>
      <c r="N67" s="34">
        <f t="shared" si="0"/>
        <v>2.7925666666666671</v>
      </c>
    </row>
    <row r="68" spans="2:14" ht="15" x14ac:dyDescent="0.25">
      <c r="B68" s="19">
        <v>99</v>
      </c>
      <c r="C68" s="52">
        <v>0.22520000000000001</v>
      </c>
      <c r="D68" s="18">
        <f t="shared" si="1"/>
        <v>1.7747999999999999</v>
      </c>
      <c r="E68" s="4"/>
      <c r="F68" s="35">
        <v>99</v>
      </c>
      <c r="G68" s="53">
        <v>0.23469999999999999</v>
      </c>
      <c r="H68" s="29">
        <f t="shared" si="2"/>
        <v>1.7653000000000001</v>
      </c>
      <c r="I68" s="4"/>
      <c r="J68" s="47">
        <v>99</v>
      </c>
      <c r="K68" s="54">
        <v>5.0168999999999997</v>
      </c>
      <c r="L68" s="39"/>
      <c r="M68" s="48">
        <v>99</v>
      </c>
      <c r="N68" s="34">
        <f t="shared" ref="N68:N69" si="3">(D68+H68+K68)/3</f>
        <v>2.8523333333333327</v>
      </c>
    </row>
    <row r="69" spans="2:14" ht="15" x14ac:dyDescent="0.25">
      <c r="B69" s="21">
        <v>100</v>
      </c>
      <c r="C69" s="55">
        <v>0.19320000000000001</v>
      </c>
      <c r="D69" s="18">
        <f t="shared" ref="D69" si="4">2-C69</f>
        <v>1.8068</v>
      </c>
      <c r="E69" s="4"/>
      <c r="F69" s="41">
        <v>100</v>
      </c>
      <c r="G69" s="56">
        <v>0.2026</v>
      </c>
      <c r="H69" s="29">
        <f t="shared" ref="H69" si="5">2-G69</f>
        <v>1.7974000000000001</v>
      </c>
      <c r="I69" s="4"/>
      <c r="J69" s="30">
        <v>100</v>
      </c>
      <c r="K69" s="57">
        <v>5.1318999999999999</v>
      </c>
      <c r="L69" s="44"/>
      <c r="M69" s="33">
        <v>100</v>
      </c>
      <c r="N69" s="34">
        <f t="shared" si="3"/>
        <v>2.9120333333333335</v>
      </c>
    </row>
  </sheetData>
  <sheetProtection password="CF23" sheet="1" objects="1" scenario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2</vt:i4>
      </vt:variant>
    </vt:vector>
  </HeadingPairs>
  <TitlesOfParts>
    <vt:vector size="7" baseType="lpstr">
      <vt:lpstr>Muži_celkově</vt:lpstr>
      <vt:lpstr>Ženy_celkově</vt:lpstr>
      <vt:lpstr>Týmy</vt:lpstr>
      <vt:lpstr>koefM</vt:lpstr>
      <vt:lpstr>koefZ</vt:lpstr>
      <vt:lpstr>Muži_celkově!Oblast_tisku</vt:lpstr>
      <vt:lpstr>Týmy!Oblast_tisku</vt:lpstr>
    </vt:vector>
  </TitlesOfParts>
  <Company>KOSTAL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KOSTAL</dc:creator>
  <cp:lastModifiedBy>MSV</cp:lastModifiedBy>
  <cp:lastPrinted>2015-08-29T17:57:49Z</cp:lastPrinted>
  <dcterms:created xsi:type="dcterms:W3CDTF">2006-06-20T11:00:07Z</dcterms:created>
  <dcterms:modified xsi:type="dcterms:W3CDTF">2015-08-30T10:08:26Z</dcterms:modified>
</cp:coreProperties>
</file>